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ybozuserver01\izc\新産業創出\New-HomePage\掲載元データ\i.i.imabari!新価値商品開発支援補助金\R5年度\"/>
    </mc:Choice>
  </mc:AlternateContent>
  <xr:revisionPtr revIDLastSave="0" documentId="8_{D7E80786-07DB-4F59-8C05-5145852375E5}" xr6:coauthVersionLast="47" xr6:coauthVersionMax="47" xr10:uidLastSave="{00000000-0000-0000-0000-000000000000}"/>
  <bookViews>
    <workbookView xWindow="-120" yWindow="-120" windowWidth="29040" windowHeight="15840" activeTab="1"/>
  </bookViews>
  <sheets>
    <sheet name="【記入例】" sheetId="3" r:id="rId1"/>
    <sheet name="(参考様式第２号)事業費集計表" sheetId="4" r:id="rId2"/>
  </sheets>
  <definedNames>
    <definedName name="_xlnm.Print_Area" localSheetId="1">'(参考様式第２号)事業費集計表'!$A$1:$F$53</definedName>
  </definedNames>
  <calcPr calcId="191029"/>
</workbook>
</file>

<file path=xl/calcChain.xml><?xml version="1.0" encoding="utf-8"?>
<calcChain xmlns="http://schemas.openxmlformats.org/spreadsheetml/2006/main">
  <c r="E36" i="4" l="1"/>
  <c r="F36" i="4"/>
  <c r="E24" i="4"/>
  <c r="F24" i="4"/>
  <c r="E44" i="4"/>
  <c r="D44" i="4"/>
  <c r="D63" i="3"/>
  <c r="E33" i="3"/>
  <c r="E32" i="3"/>
  <c r="E30" i="3"/>
  <c r="E29" i="3"/>
  <c r="E28" i="3"/>
  <c r="E27" i="3"/>
  <c r="E26" i="3"/>
  <c r="E25" i="3"/>
  <c r="E24" i="3"/>
  <c r="E23" i="3"/>
  <c r="E22" i="3"/>
  <c r="E21" i="3"/>
  <c r="E20" i="3"/>
  <c r="E17" i="3"/>
  <c r="E16" i="3"/>
  <c r="E37" i="3"/>
  <c r="E15" i="3"/>
  <c r="E14" i="3"/>
  <c r="E13" i="3"/>
  <c r="E10" i="3"/>
  <c r="E9" i="3"/>
  <c r="E8" i="3"/>
  <c r="E7" i="3"/>
  <c r="E6" i="3"/>
  <c r="E39" i="3"/>
  <c r="E43" i="3"/>
  <c r="E51" i="4"/>
  <c r="F51" i="4"/>
  <c r="E14" i="4"/>
  <c r="F14" i="4"/>
  <c r="D51" i="4"/>
  <c r="D36" i="4"/>
  <c r="D24" i="4"/>
  <c r="D14" i="4"/>
  <c r="F62" i="3"/>
  <c r="F53" i="3"/>
  <c r="G53" i="3"/>
  <c r="F48" i="3"/>
  <c r="G48" i="3"/>
  <c r="G63" i="3"/>
  <c r="G64" i="3"/>
  <c r="F37" i="3"/>
  <c r="E62" i="3"/>
  <c r="E53" i="3"/>
  <c r="G62" i="3"/>
  <c r="E11" i="3"/>
  <c r="E63" i="3"/>
  <c r="F11" i="3"/>
  <c r="G11" i="3"/>
  <c r="E48" i="3"/>
  <c r="F63" i="3"/>
  <c r="G37" i="3"/>
  <c r="D52" i="4"/>
  <c r="E52" i="4"/>
  <c r="F44" i="4"/>
  <c r="F52" i="4"/>
  <c r="F53" i="4"/>
</calcChain>
</file>

<file path=xl/sharedStrings.xml><?xml version="1.0" encoding="utf-8"?>
<sst xmlns="http://schemas.openxmlformats.org/spreadsheetml/2006/main" count="135" uniqueCount="93">
  <si>
    <t>助成対象額</t>
    <rPh sb="0" eb="2">
      <t>ジョセイ</t>
    </rPh>
    <rPh sb="2" eb="4">
      <t>タイショウ</t>
    </rPh>
    <rPh sb="4" eb="5">
      <t>ガク</t>
    </rPh>
    <phoneticPr fontId="2"/>
  </si>
  <si>
    <t>請求</t>
    <rPh sb="0" eb="2">
      <t>セイキュウ</t>
    </rPh>
    <phoneticPr fontId="2"/>
  </si>
  <si>
    <t>総経費</t>
    <rPh sb="0" eb="3">
      <t>ソウケイヒ</t>
    </rPh>
    <phoneticPr fontId="2"/>
  </si>
  <si>
    <t>助成希望額</t>
    <rPh sb="0" eb="2">
      <t>ジョセイ</t>
    </rPh>
    <rPh sb="2" eb="4">
      <t>キボウ</t>
    </rPh>
    <rPh sb="4" eb="5">
      <t>ガク</t>
    </rPh>
    <phoneticPr fontId="2"/>
  </si>
  <si>
    <t>支出の部</t>
    <phoneticPr fontId="2"/>
  </si>
  <si>
    <t>項目</t>
    <rPh sb="0" eb="2">
      <t>コウモク</t>
    </rPh>
    <phoneticPr fontId="2"/>
  </si>
  <si>
    <t>支出合計</t>
    <rPh sb="0" eb="2">
      <t>シシュツ</t>
    </rPh>
    <phoneticPr fontId="2"/>
  </si>
  <si>
    <t>【その他経費】</t>
    <rPh sb="3" eb="4">
      <t>タ</t>
    </rPh>
    <rPh sb="4" eb="6">
      <t>ケイヒ</t>
    </rPh>
    <phoneticPr fontId="2"/>
  </si>
  <si>
    <t>パンフレット作成費</t>
    <rPh sb="6" eb="8">
      <t>サクセイ</t>
    </rPh>
    <rPh sb="8" eb="9">
      <t>ヒ</t>
    </rPh>
    <phoneticPr fontId="2"/>
  </si>
  <si>
    <t>納品</t>
    <rPh sb="0" eb="2">
      <t>ノウヒン</t>
    </rPh>
    <phoneticPr fontId="2"/>
  </si>
  <si>
    <t>【謝金】</t>
    <rPh sb="1" eb="3">
      <t>シャキン</t>
    </rPh>
    <phoneticPr fontId="2"/>
  </si>
  <si>
    <t>【旅費】</t>
    <rPh sb="1" eb="3">
      <t>リョヒ</t>
    </rPh>
    <phoneticPr fontId="2"/>
  </si>
  <si>
    <t>【委託費】</t>
    <rPh sb="1" eb="3">
      <t>イタク</t>
    </rPh>
    <rPh sb="3" eb="4">
      <t>ヒ</t>
    </rPh>
    <phoneticPr fontId="2"/>
  </si>
  <si>
    <t>今治⇔松山</t>
    <rPh sb="0" eb="2">
      <t>イマバリ</t>
    </rPh>
    <rPh sb="3" eb="5">
      <t>マツヤマ</t>
    </rPh>
    <phoneticPr fontId="2"/>
  </si>
  <si>
    <t>ＪＲ四国㈱</t>
    <rPh sb="2" eb="4">
      <t>シコク</t>
    </rPh>
    <phoneticPr fontId="2"/>
  </si>
  <si>
    <t>6/26～6/28松山⇔東京（航空宿泊パック）</t>
    <rPh sb="9" eb="11">
      <t>マツヤマ</t>
    </rPh>
    <rPh sb="12" eb="14">
      <t>トウキョウ</t>
    </rPh>
    <rPh sb="15" eb="17">
      <t>コウクウ</t>
    </rPh>
    <rPh sb="17" eb="19">
      <t>シュクハク</t>
    </rPh>
    <phoneticPr fontId="2"/>
  </si>
  <si>
    <t>7/9～7/10松山⇔東京（航空券及び宿泊費）</t>
    <rPh sb="8" eb="10">
      <t>マツヤマ</t>
    </rPh>
    <rPh sb="11" eb="13">
      <t>トウキョウ</t>
    </rPh>
    <rPh sb="14" eb="16">
      <t>コウクウ</t>
    </rPh>
    <rPh sb="16" eb="17">
      <t>ケン</t>
    </rPh>
    <rPh sb="17" eb="18">
      <t>オヨ</t>
    </rPh>
    <rPh sb="19" eb="22">
      <t>シュクハクヒ</t>
    </rPh>
    <phoneticPr fontId="2"/>
  </si>
  <si>
    <t>11/27～12/1松山⇔東京（航空券及び宿泊費）</t>
    <rPh sb="10" eb="12">
      <t>マツヤマ</t>
    </rPh>
    <rPh sb="13" eb="15">
      <t>トウキョウ</t>
    </rPh>
    <rPh sb="16" eb="18">
      <t>コウクウ</t>
    </rPh>
    <rPh sb="18" eb="19">
      <t>ケン</t>
    </rPh>
    <rPh sb="19" eb="20">
      <t>オヨ</t>
    </rPh>
    <rPh sb="21" eb="24">
      <t>シュクハクヒ</t>
    </rPh>
    <phoneticPr fontId="2"/>
  </si>
  <si>
    <t>全日本空輸㈱</t>
    <rPh sb="0" eb="3">
      <t>ゼンニホン</t>
    </rPh>
    <rPh sb="3" eb="5">
      <t>クウユ</t>
    </rPh>
    <phoneticPr fontId="2"/>
  </si>
  <si>
    <t>12/18～12/19松山⇔東京（航空券）</t>
    <rPh sb="11" eb="13">
      <t>マツヤマ</t>
    </rPh>
    <rPh sb="14" eb="16">
      <t>トウキョウ</t>
    </rPh>
    <rPh sb="17" eb="19">
      <t>コウクウ</t>
    </rPh>
    <rPh sb="19" eb="20">
      <t>ケン</t>
    </rPh>
    <phoneticPr fontId="2"/>
  </si>
  <si>
    <t>12/18～12/20（宿泊費）</t>
    <rPh sb="12" eb="15">
      <t>シュクハクヒ</t>
    </rPh>
    <phoneticPr fontId="2"/>
  </si>
  <si>
    <t>1/28～1/30松山⇔東京（航空券及び宿泊費）</t>
    <rPh sb="9" eb="11">
      <t>マツヤマ</t>
    </rPh>
    <rPh sb="12" eb="14">
      <t>トウキョウ</t>
    </rPh>
    <rPh sb="15" eb="17">
      <t>コウクウ</t>
    </rPh>
    <rPh sb="17" eb="18">
      <t>ケン</t>
    </rPh>
    <rPh sb="18" eb="19">
      <t>オヨ</t>
    </rPh>
    <rPh sb="20" eb="23">
      <t>シュクハクヒ</t>
    </rPh>
    <phoneticPr fontId="2"/>
  </si>
  <si>
    <t>今治⇔松山（往復）</t>
    <rPh sb="0" eb="2">
      <t>イマバリ</t>
    </rPh>
    <rPh sb="3" eb="5">
      <t>マツヤマ</t>
    </rPh>
    <rPh sb="6" eb="8">
      <t>オウフク</t>
    </rPh>
    <phoneticPr fontId="2"/>
  </si>
  <si>
    <t>今治⇔大阪（往復）</t>
    <rPh sb="0" eb="2">
      <t>イマバリ</t>
    </rPh>
    <rPh sb="3" eb="5">
      <t>オオサカ</t>
    </rPh>
    <rPh sb="6" eb="8">
      <t>オウフク</t>
    </rPh>
    <phoneticPr fontId="2"/>
  </si>
  <si>
    <t>広島バスｾﾝﾀｰ</t>
    <rPh sb="0" eb="2">
      <t>ヒロシマ</t>
    </rPh>
    <phoneticPr fontId="2"/>
  </si>
  <si>
    <t>今治→広島（バス乗車券）</t>
    <rPh sb="0" eb="2">
      <t>イマバリ</t>
    </rPh>
    <rPh sb="3" eb="5">
      <t>ヒロシマ</t>
    </rPh>
    <rPh sb="8" eb="11">
      <t>ジョウシャケン</t>
    </rPh>
    <phoneticPr fontId="2"/>
  </si>
  <si>
    <t>福山→今治（バス乗車券）</t>
    <rPh sb="0" eb="2">
      <t>フクヤマ</t>
    </rPh>
    <rPh sb="3" eb="5">
      <t>イマバリ</t>
    </rPh>
    <rPh sb="8" eb="11">
      <t>ジョウシャケン</t>
    </rPh>
    <phoneticPr fontId="2"/>
  </si>
  <si>
    <t>今治⇔松山（往復）</t>
    <rPh sb="0" eb="2">
      <t>イマバリ</t>
    </rPh>
    <rPh sb="3" eb="5">
      <t>マツヤマ</t>
    </rPh>
    <phoneticPr fontId="2"/>
  </si>
  <si>
    <t>今治⇔広島（バス乗車券）</t>
    <rPh sb="0" eb="2">
      <t>イマバリ</t>
    </rPh>
    <rPh sb="3" eb="5">
      <t>ヒロシマ</t>
    </rPh>
    <rPh sb="8" eb="11">
      <t>ジョウシャケン</t>
    </rPh>
    <phoneticPr fontId="2"/>
  </si>
  <si>
    <t>8/5～8/8中国（北京）出張費用</t>
    <rPh sb="7" eb="9">
      <t>チュウゴク</t>
    </rPh>
    <rPh sb="10" eb="12">
      <t>ペキン</t>
    </rPh>
    <rPh sb="13" eb="15">
      <t>シュッチョウ</t>
    </rPh>
    <rPh sb="15" eb="17">
      <t>ヒヨウ</t>
    </rPh>
    <phoneticPr fontId="2"/>
  </si>
  <si>
    <t>広島県内移動旅費（バス乗車券）</t>
    <rPh sb="0" eb="2">
      <t>ヒロシマ</t>
    </rPh>
    <rPh sb="2" eb="4">
      <t>ケンナイ</t>
    </rPh>
    <rPh sb="4" eb="6">
      <t>イドウ</t>
    </rPh>
    <rPh sb="6" eb="8">
      <t>リョヒ</t>
    </rPh>
    <rPh sb="11" eb="14">
      <t>ジョウシャケン</t>
    </rPh>
    <phoneticPr fontId="2"/>
  </si>
  <si>
    <t>今治→関西空港</t>
    <rPh sb="0" eb="2">
      <t>イマバリ</t>
    </rPh>
    <rPh sb="3" eb="7">
      <t>カンサイクウコウ</t>
    </rPh>
    <phoneticPr fontId="2"/>
  </si>
  <si>
    <t>1/3～1/4宿泊</t>
    <rPh sb="7" eb="9">
      <t>シュクハク</t>
    </rPh>
    <phoneticPr fontId="2"/>
  </si>
  <si>
    <t>中国東方航空公司</t>
    <rPh sb="0" eb="2">
      <t>チュウゴク</t>
    </rPh>
    <rPh sb="2" eb="4">
      <t>トウホウ</t>
    </rPh>
    <rPh sb="4" eb="6">
      <t>コウクウ</t>
    </rPh>
    <rPh sb="6" eb="8">
      <t>コウジ</t>
    </rPh>
    <phoneticPr fontId="2"/>
  </si>
  <si>
    <t>1/4～1/6関空→上海→関空→松山航空運賃及び宿泊</t>
    <rPh sb="7" eb="9">
      <t>カンクウ</t>
    </rPh>
    <rPh sb="10" eb="12">
      <t>シャンハイ</t>
    </rPh>
    <rPh sb="13" eb="15">
      <t>カンクウ</t>
    </rPh>
    <rPh sb="16" eb="18">
      <t>マツヤマ</t>
    </rPh>
    <rPh sb="18" eb="20">
      <t>コウクウ</t>
    </rPh>
    <rPh sb="20" eb="22">
      <t>ウンチン</t>
    </rPh>
    <rPh sb="22" eb="23">
      <t>オヨ</t>
    </rPh>
    <rPh sb="24" eb="26">
      <t>シュクハク</t>
    </rPh>
    <phoneticPr fontId="2"/>
  </si>
  <si>
    <t>ホームページ作成料(日本語・英語)</t>
    <rPh sb="6" eb="8">
      <t>サクセイ</t>
    </rPh>
    <rPh sb="8" eb="9">
      <t>リョウ</t>
    </rPh>
    <rPh sb="10" eb="13">
      <t>ニホンゴ</t>
    </rPh>
    <rPh sb="14" eb="16">
      <t>エイゴ</t>
    </rPh>
    <phoneticPr fontId="2"/>
  </si>
  <si>
    <t>ポスター作成費</t>
    <rPh sb="4" eb="6">
      <t>サクセイ</t>
    </rPh>
    <rPh sb="6" eb="7">
      <t>ヒ</t>
    </rPh>
    <phoneticPr fontId="2"/>
  </si>
  <si>
    <t>パッケージ作成費</t>
    <rPh sb="5" eb="7">
      <t>サクセイ</t>
    </rPh>
    <rPh sb="7" eb="8">
      <t>ヒ</t>
    </rPh>
    <phoneticPr fontId="2"/>
  </si>
  <si>
    <t>パンフレットデザイン委託料</t>
    <rPh sb="10" eb="13">
      <t>イタクリョウ</t>
    </rPh>
    <phoneticPr fontId="2"/>
  </si>
  <si>
    <t>パッケージデザイン委託料</t>
    <phoneticPr fontId="2"/>
  </si>
  <si>
    <t>通訳料20,000円×3日</t>
    <rPh sb="0" eb="2">
      <t>ツウヤク</t>
    </rPh>
    <rPh sb="2" eb="3">
      <t>リョウ</t>
    </rPh>
    <rPh sb="9" eb="10">
      <t>エン</t>
    </rPh>
    <rPh sb="12" eb="13">
      <t>ニチ</t>
    </rPh>
    <phoneticPr fontId="2"/>
  </si>
  <si>
    <t>愛媛エフ･エー・ゼット㈱</t>
    <rPh sb="0" eb="2">
      <t>エヒメ</t>
    </rPh>
    <phoneticPr fontId="2"/>
  </si>
  <si>
    <t>800元（10/17分）×15.9円/元</t>
    <rPh sb="3" eb="4">
      <t>ゲン</t>
    </rPh>
    <rPh sb="10" eb="11">
      <t>ブン</t>
    </rPh>
    <rPh sb="17" eb="18">
      <t>エン</t>
    </rPh>
    <rPh sb="19" eb="20">
      <t>ゲン</t>
    </rPh>
    <phoneticPr fontId="2"/>
  </si>
  <si>
    <t>800元（10/19分）×15.9円/元</t>
    <rPh sb="3" eb="4">
      <t>ゲン</t>
    </rPh>
    <rPh sb="10" eb="11">
      <t>ブン</t>
    </rPh>
    <phoneticPr fontId="2"/>
  </si>
  <si>
    <t>通訳料（10/17）</t>
    <rPh sb="0" eb="2">
      <t>ツウヤク</t>
    </rPh>
    <rPh sb="2" eb="3">
      <t>リョウ</t>
    </rPh>
    <phoneticPr fontId="2"/>
  </si>
  <si>
    <t>通訳料（10/19）</t>
    <rPh sb="0" eb="2">
      <t>ツウヤク</t>
    </rPh>
    <rPh sb="2" eb="3">
      <t>リョウ</t>
    </rPh>
    <phoneticPr fontId="2"/>
  </si>
  <si>
    <t>通訳料（3日分）3,890元×15.42円/元</t>
    <rPh sb="0" eb="2">
      <t>ツウヤク</t>
    </rPh>
    <rPh sb="2" eb="3">
      <t>リョウ</t>
    </rPh>
    <rPh sb="5" eb="7">
      <t>ニチブン</t>
    </rPh>
    <rPh sb="13" eb="14">
      <t>ゲン</t>
    </rPh>
    <rPh sb="20" eb="21">
      <t>エン</t>
    </rPh>
    <rPh sb="22" eb="23">
      <t>ゲン</t>
    </rPh>
    <phoneticPr fontId="2"/>
  </si>
  <si>
    <t>上海⇔寧波（航空券）1,220元×15.42円/元</t>
    <rPh sb="0" eb="2">
      <t>シャンハイ</t>
    </rPh>
    <rPh sb="3" eb="4">
      <t>ヤスシ</t>
    </rPh>
    <rPh sb="4" eb="5">
      <t>ナミ</t>
    </rPh>
    <rPh sb="6" eb="9">
      <t>コウクウケン</t>
    </rPh>
    <rPh sb="15" eb="16">
      <t>ゲン</t>
    </rPh>
    <rPh sb="22" eb="23">
      <t>エン</t>
    </rPh>
    <rPh sb="24" eb="25">
      <t>ゲン</t>
    </rPh>
    <phoneticPr fontId="2"/>
  </si>
  <si>
    <t>○○○○㈱</t>
    <phoneticPr fontId="2"/>
  </si>
  <si>
    <t>株式会社××××</t>
    <rPh sb="0" eb="2">
      <t>カブシキ</t>
    </rPh>
    <rPh sb="2" eb="4">
      <t>カイシャ</t>
    </rPh>
    <phoneticPr fontId="2"/>
  </si>
  <si>
    <t>○○△△</t>
    <phoneticPr fontId="2"/>
  </si>
  <si>
    <t>○△</t>
    <phoneticPr fontId="2"/>
  </si>
  <si>
    <t>○△○</t>
    <phoneticPr fontId="2"/>
  </si>
  <si>
    <t>○○○○謝金</t>
    <rPh sb="4" eb="6">
      <t>シャキン</t>
    </rPh>
    <phoneticPr fontId="2"/>
  </si>
  <si>
    <t>○○○○謝金</t>
    <phoneticPr fontId="2"/>
  </si>
  <si>
    <t>○○××</t>
    <phoneticPr fontId="2"/>
  </si>
  <si>
    <t>○×観光㈱</t>
    <rPh sb="2" eb="4">
      <t>カンコウ</t>
    </rPh>
    <phoneticPr fontId="2"/>
  </si>
  <si>
    <t>○×観光㈱</t>
    <phoneticPr fontId="2"/>
  </si>
  <si>
    <t>東京○●ホテル</t>
    <rPh sb="0" eb="2">
      <t>トウキョウ</t>
    </rPh>
    <phoneticPr fontId="2"/>
  </si>
  <si>
    <t>10/15～10/20中国(上海･△△)出張費用（愛媛県産品商談会in中国出展）</t>
    <rPh sb="11" eb="13">
      <t>チュウゴク</t>
    </rPh>
    <rPh sb="14" eb="16">
      <t>シャンハイ</t>
    </rPh>
    <rPh sb="20" eb="22">
      <t>シュッチョウ</t>
    </rPh>
    <rPh sb="22" eb="24">
      <t>ヒヨウ</t>
    </rPh>
    <rPh sb="25" eb="28">
      <t>エヒメケン</t>
    </rPh>
    <rPh sb="28" eb="30">
      <t>サンピン</t>
    </rPh>
    <rPh sb="30" eb="33">
      <t>ショウダンカイ</t>
    </rPh>
    <rPh sb="35" eb="37">
      <t>チュウゴク</t>
    </rPh>
    <rPh sb="37" eb="39">
      <t>シュッテン</t>
    </rPh>
    <phoneticPr fontId="2"/>
  </si>
  <si>
    <t>　㈲△×▲</t>
    <phoneticPr fontId="2"/>
  </si>
  <si>
    <t>×▲○㈱</t>
    <phoneticPr fontId="2"/>
  </si>
  <si>
    <t>㈲△×</t>
    <phoneticPr fontId="2"/>
  </si>
  <si>
    <t>㈲△×</t>
    <phoneticPr fontId="2"/>
  </si>
  <si>
    <t>○●●○</t>
    <phoneticPr fontId="2"/>
  </si>
  <si>
    <t>○●●○</t>
    <phoneticPr fontId="2"/>
  </si>
  <si>
    <t>１．収支決算書</t>
    <rPh sb="2" eb="4">
      <t>シュウシ</t>
    </rPh>
    <rPh sb="4" eb="7">
      <t>ケッサンショ</t>
    </rPh>
    <phoneticPr fontId="2"/>
  </si>
  <si>
    <t>小計</t>
    <rPh sb="0" eb="2">
      <t>ショウケイ</t>
    </rPh>
    <phoneticPr fontId="2"/>
  </si>
  <si>
    <t>交付申請時
助成希望額</t>
    <rPh sb="0" eb="2">
      <t>コウフ</t>
    </rPh>
    <rPh sb="2" eb="4">
      <t>シンセイ</t>
    </rPh>
    <rPh sb="4" eb="5">
      <t>ジ</t>
    </rPh>
    <rPh sb="6" eb="8">
      <t>ジョセイ</t>
    </rPh>
    <rPh sb="8" eb="10">
      <t>キボウ</t>
    </rPh>
    <rPh sb="10" eb="11">
      <t>ガク</t>
    </rPh>
    <phoneticPr fontId="2"/>
  </si>
  <si>
    <t>・日本語（A3　両面カラー印刷物）500枚</t>
    <rPh sb="1" eb="4">
      <t>ニホンゴ</t>
    </rPh>
    <rPh sb="8" eb="10">
      <t>リョウメン</t>
    </rPh>
    <rPh sb="13" eb="16">
      <t>インサツブツ</t>
    </rPh>
    <rPh sb="20" eb="21">
      <t>マイ</t>
    </rPh>
    <phoneticPr fontId="2"/>
  </si>
  <si>
    <t>・中国語（A3　両面カラー印刷物）500枚</t>
    <rPh sb="1" eb="4">
      <t>チュウゴクゴ</t>
    </rPh>
    <rPh sb="8" eb="10">
      <t>リョウメン</t>
    </rPh>
    <rPh sb="13" eb="16">
      <t>インサツブツ</t>
    </rPh>
    <rPh sb="20" eb="21">
      <t>マイ</t>
    </rPh>
    <phoneticPr fontId="2"/>
  </si>
  <si>
    <t>・英語（A3　両面カラー印刷物）500枚</t>
    <rPh sb="1" eb="3">
      <t>エイゴ</t>
    </rPh>
    <phoneticPr fontId="2"/>
  </si>
  <si>
    <t>⇒</t>
    <phoneticPr fontId="2"/>
  </si>
  <si>
    <t>チェック欄</t>
    <phoneticPr fontId="2"/>
  </si>
  <si>
    <t>見積</t>
    <rPh sb="0" eb="2">
      <t>ミツモリ</t>
    </rPh>
    <phoneticPr fontId="2"/>
  </si>
  <si>
    <t>振込</t>
    <rPh sb="0" eb="2">
      <t>フリコ</t>
    </rPh>
    <phoneticPr fontId="2"/>
  </si>
  <si>
    <t>領収</t>
    <rPh sb="0" eb="2">
      <t>リョウシュウ</t>
    </rPh>
    <phoneticPr fontId="2"/>
  </si>
  <si>
    <t>写真</t>
    <rPh sb="0" eb="2">
      <t>シャシン</t>
    </rPh>
    <phoneticPr fontId="2"/>
  </si>
  <si>
    <t>【外注費】</t>
    <rPh sb="1" eb="3">
      <t>ガイチュウ</t>
    </rPh>
    <rPh sb="3" eb="4">
      <t>ヒ</t>
    </rPh>
    <phoneticPr fontId="2"/>
  </si>
  <si>
    <t>今治⇔松山（1470×2）</t>
    <rPh sb="0" eb="2">
      <t>イマバリ</t>
    </rPh>
    <rPh sb="3" eb="5">
      <t>マツヤマ</t>
    </rPh>
    <phoneticPr fontId="2"/>
  </si>
  <si>
    <t>令和3年１月31日作成</t>
    <rPh sb="0" eb="2">
      <t>レイワ</t>
    </rPh>
    <phoneticPr fontId="2"/>
  </si>
  <si>
    <t>税込み</t>
    <rPh sb="0" eb="2">
      <t>ゼイコ</t>
    </rPh>
    <phoneticPr fontId="2"/>
  </si>
  <si>
    <t>税抜き</t>
    <rPh sb="0" eb="2">
      <t>ゼイヌ</t>
    </rPh>
    <phoneticPr fontId="2"/>
  </si>
  <si>
    <t>支払い先</t>
    <rPh sb="0" eb="2">
      <t>シハラ</t>
    </rPh>
    <rPh sb="3" eb="4">
      <t>サキ</t>
    </rPh>
    <phoneticPr fontId="2"/>
  </si>
  <si>
    <t>補助金</t>
    <rPh sb="0" eb="3">
      <t>ホジョキン</t>
    </rPh>
    <phoneticPr fontId="2"/>
  </si>
  <si>
    <t>内容</t>
    <rPh sb="0" eb="2">
      <t>ナイヨウ</t>
    </rPh>
    <phoneticPr fontId="2"/>
  </si>
  <si>
    <t>【購入品費】</t>
    <rPh sb="1" eb="4">
      <t>コウニュウヒン</t>
    </rPh>
    <rPh sb="4" eb="5">
      <t>ヒ</t>
    </rPh>
    <phoneticPr fontId="2"/>
  </si>
  <si>
    <t>事業者名：</t>
    <rPh sb="0" eb="3">
      <t>ジギョウシャ</t>
    </rPh>
    <rPh sb="3" eb="4">
      <t>メイ</t>
    </rPh>
    <phoneticPr fontId="2"/>
  </si>
  <si>
    <t>⇒実績報告時</t>
    <rPh sb="1" eb="3">
      <t>ジッセキ</t>
    </rPh>
    <rPh sb="3" eb="5">
      <t>ホウコク</t>
    </rPh>
    <rPh sb="5" eb="6">
      <t>ジ</t>
    </rPh>
    <phoneticPr fontId="2"/>
  </si>
  <si>
    <t>事業費集計表</t>
    <rPh sb="0" eb="3">
      <t>ジギョウヒ</t>
    </rPh>
    <rPh sb="3" eb="6">
      <t>シュウケイヒョウ</t>
    </rPh>
    <phoneticPr fontId="2"/>
  </si>
  <si>
    <t>補助金希望額：</t>
    <rPh sb="0" eb="2">
      <t>ホジョ</t>
    </rPh>
    <rPh sb="2" eb="3">
      <t>キン</t>
    </rPh>
    <rPh sb="3" eb="5">
      <t>キボウ</t>
    </rPh>
    <rPh sb="5" eb="6">
      <t>ガク</t>
    </rPh>
    <phoneticPr fontId="2"/>
  </si>
  <si>
    <t>総事業費：</t>
    <rPh sb="0" eb="4">
      <t>ソウジギョウヒ</t>
    </rPh>
    <phoneticPr fontId="2"/>
  </si>
  <si>
    <r>
      <t xml:space="preserve">(参考様式第２号) </t>
    </r>
    <r>
      <rPr>
        <sz val="11"/>
        <color indexed="55"/>
        <rFont val="ＭＳ Ｐゴシック"/>
        <family val="3"/>
        <charset val="128"/>
      </rPr>
      <t>新価値商品開発支援補助金の事業費詳細</t>
    </r>
    <rPh sb="1" eb="3">
      <t>サンコウ</t>
    </rPh>
    <rPh sb="3" eb="5">
      <t>ヨウシキ</t>
    </rPh>
    <rPh sb="5" eb="6">
      <t>ダイ</t>
    </rPh>
    <rPh sb="7" eb="8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</si>
</sst>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ck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 diagonalUp="1">
      <left style="thick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 diagonalUp="1">
      <left style="thick">
        <color indexed="64"/>
      </left>
      <right/>
      <top style="thick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ck">
        <color indexed="64"/>
      </top>
      <bottom style="thin">
        <color indexed="64"/>
      </bottom>
      <diagonal style="thin">
        <color indexed="64"/>
      </diagonal>
    </border>
    <border diagonalUp="1">
      <left/>
      <right style="thick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dashDotDot">
        <color indexed="64"/>
      </left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ck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/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1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 applyAlignment="1">
      <alignment horizontal="center"/>
    </xf>
    <xf numFmtId="0" fontId="0" fillId="0" borderId="8" xfId="0" applyBorder="1"/>
    <xf numFmtId="0" fontId="4" fillId="0" borderId="0" xfId="0" applyFont="1"/>
    <xf numFmtId="0" fontId="0" fillId="0" borderId="9" xfId="0" applyBorder="1"/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5" fillId="0" borderId="0" xfId="0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38" fontId="0" fillId="0" borderId="0" xfId="1" applyFont="1"/>
    <xf numFmtId="38" fontId="0" fillId="0" borderId="12" xfId="1" applyFont="1" applyBorder="1"/>
    <xf numFmtId="38" fontId="0" fillId="0" borderId="1" xfId="1" applyFont="1" applyBorder="1"/>
    <xf numFmtId="38" fontId="0" fillId="0" borderId="17" xfId="1" applyFont="1" applyBorder="1"/>
    <xf numFmtId="38" fontId="0" fillId="0" borderId="18" xfId="1" applyFont="1" applyBorder="1"/>
    <xf numFmtId="38" fontId="0" fillId="0" borderId="3" xfId="1" applyFont="1" applyBorder="1"/>
    <xf numFmtId="38" fontId="0" fillId="0" borderId="4" xfId="1" applyFont="1" applyBorder="1"/>
    <xf numFmtId="38" fontId="0" fillId="0" borderId="2" xfId="1" applyFont="1" applyBorder="1"/>
    <xf numFmtId="38" fontId="0" fillId="0" borderId="5" xfId="1" applyFont="1" applyBorder="1"/>
    <xf numFmtId="38" fontId="0" fillId="0" borderId="19" xfId="1" applyFont="1" applyBorder="1"/>
    <xf numFmtId="38" fontId="0" fillId="0" borderId="0" xfId="1" applyFont="1" applyAlignment="1">
      <alignment horizontal="left"/>
    </xf>
    <xf numFmtId="38" fontId="0" fillId="0" borderId="0" xfId="1" applyFont="1" applyAlignment="1">
      <alignment horizontal="right"/>
    </xf>
    <xf numFmtId="38" fontId="0" fillId="0" borderId="8" xfId="1" applyFont="1" applyBorder="1"/>
    <xf numFmtId="38" fontId="0" fillId="0" borderId="20" xfId="1" applyFont="1" applyBorder="1"/>
    <xf numFmtId="38" fontId="0" fillId="0" borderId="21" xfId="1" applyFont="1" applyBorder="1"/>
    <xf numFmtId="0" fontId="6" fillId="0" borderId="4" xfId="0" applyFont="1" applyBorder="1"/>
    <xf numFmtId="0" fontId="0" fillId="0" borderId="22" xfId="0" applyBorder="1"/>
    <xf numFmtId="38" fontId="0" fillId="0" borderId="23" xfId="1" applyFont="1" applyBorder="1"/>
    <xf numFmtId="0" fontId="0" fillId="0" borderId="23" xfId="0" applyBorder="1"/>
    <xf numFmtId="38" fontId="3" fillId="0" borderId="0" xfId="1" applyFont="1" applyBorder="1" applyAlignment="1">
      <alignment horizontal="center"/>
    </xf>
    <xf numFmtId="0" fontId="0" fillId="0" borderId="3" xfId="0" applyBorder="1" applyAlignment="1">
      <alignment shrinkToFit="1"/>
    </xf>
    <xf numFmtId="0" fontId="0" fillId="0" borderId="4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21" xfId="0" applyBorder="1"/>
    <xf numFmtId="38" fontId="3" fillId="0" borderId="8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5" xfId="0" applyFill="1" applyBorder="1"/>
    <xf numFmtId="0" fontId="0" fillId="0" borderId="4" xfId="0" applyFill="1" applyBorder="1"/>
    <xf numFmtId="38" fontId="0" fillId="0" borderId="5" xfId="1" applyFont="1" applyFill="1" applyBorder="1"/>
    <xf numFmtId="38" fontId="0" fillId="0" borderId="22" xfId="1" applyFont="1" applyBorder="1"/>
    <xf numFmtId="0" fontId="0" fillId="0" borderId="4" xfId="0" applyBorder="1" applyAlignment="1">
      <alignment shrinkToFit="1"/>
    </xf>
    <xf numFmtId="0" fontId="0" fillId="0" borderId="0" xfId="0" applyBorder="1"/>
    <xf numFmtId="0" fontId="7" fillId="0" borderId="0" xfId="0" applyFont="1"/>
    <xf numFmtId="38" fontId="3" fillId="0" borderId="24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0" fontId="0" fillId="0" borderId="26" xfId="0" applyBorder="1"/>
    <xf numFmtId="38" fontId="0" fillId="0" borderId="26" xfId="1" applyFont="1" applyBorder="1"/>
    <xf numFmtId="38" fontId="0" fillId="0" borderId="27" xfId="1" applyFont="1" applyBorder="1"/>
    <xf numFmtId="0" fontId="0" fillId="0" borderId="26" xfId="0" applyBorder="1" applyAlignment="1">
      <alignment horizontal="right" vertical="center" shrinkToFit="1"/>
    </xf>
    <xf numFmtId="0" fontId="3" fillId="0" borderId="24" xfId="0" applyFont="1" applyBorder="1" applyAlignment="1">
      <alignment horizontal="center" vertical="center" wrapText="1"/>
    </xf>
    <xf numFmtId="3" fontId="0" fillId="0" borderId="26" xfId="0" applyNumberFormat="1" applyBorder="1" applyAlignment="1">
      <alignment shrinkToFit="1"/>
    </xf>
    <xf numFmtId="0" fontId="0" fillId="0" borderId="26" xfId="0" applyBorder="1" applyAlignment="1">
      <alignment horizontal="right" vertical="center"/>
    </xf>
    <xf numFmtId="0" fontId="0" fillId="0" borderId="26" xfId="0" applyFont="1" applyBorder="1" applyAlignment="1">
      <alignment horizontal="right" vertical="center"/>
    </xf>
    <xf numFmtId="0" fontId="0" fillId="0" borderId="28" xfId="0" applyBorder="1"/>
    <xf numFmtId="38" fontId="0" fillId="0" borderId="29" xfId="1" applyFon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38" fontId="0" fillId="0" borderId="33" xfId="1" applyFont="1" applyBorder="1" applyAlignment="1">
      <alignment vertical="center"/>
    </xf>
    <xf numFmtId="38" fontId="0" fillId="0" borderId="33" xfId="1" applyFont="1" applyBorder="1" applyAlignment="1">
      <alignment horizontal="right" vertical="center" shrinkToFit="1"/>
    </xf>
    <xf numFmtId="38" fontId="0" fillId="0" borderId="34" xfId="1" applyFont="1" applyBorder="1" applyAlignment="1">
      <alignment vertical="center"/>
    </xf>
    <xf numFmtId="0" fontId="8" fillId="0" borderId="0" xfId="0" applyFont="1"/>
    <xf numFmtId="38" fontId="0" fillId="0" borderId="0" xfId="2" applyFont="1"/>
    <xf numFmtId="38" fontId="0" fillId="0" borderId="6" xfId="2" applyFont="1" applyBorder="1"/>
    <xf numFmtId="38" fontId="3" fillId="0" borderId="35" xfId="2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8" fontId="3" fillId="0" borderId="38" xfId="2" applyFont="1" applyBorder="1" applyAlignment="1">
      <alignment horizontal="center"/>
    </xf>
    <xf numFmtId="38" fontId="0" fillId="0" borderId="3" xfId="2" applyFont="1" applyBorder="1"/>
    <xf numFmtId="38" fontId="0" fillId="0" borderId="2" xfId="2" applyFont="1" applyBorder="1"/>
    <xf numFmtId="38" fontId="0" fillId="0" borderId="28" xfId="2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8" fontId="0" fillId="0" borderId="4" xfId="2" applyFont="1" applyBorder="1"/>
    <xf numFmtId="38" fontId="0" fillId="0" borderId="5" xfId="2" applyFont="1" applyBorder="1"/>
    <xf numFmtId="0" fontId="0" fillId="0" borderId="39" xfId="0" applyBorder="1" applyAlignment="1">
      <alignment horizontal="right" vertical="center" shrinkToFit="1"/>
    </xf>
    <xf numFmtId="38" fontId="0" fillId="0" borderId="1" xfId="2" applyFont="1" applyBorder="1"/>
    <xf numFmtId="38" fontId="0" fillId="0" borderId="5" xfId="2" applyFont="1" applyFill="1" applyBorder="1"/>
    <xf numFmtId="38" fontId="0" fillId="0" borderId="28" xfId="2" applyFont="1" applyFill="1" applyBorder="1" applyAlignment="1">
      <alignment horizontal="center" vertical="center"/>
    </xf>
    <xf numFmtId="38" fontId="6" fillId="0" borderId="3" xfId="2" applyFont="1" applyBorder="1"/>
    <xf numFmtId="38" fontId="6" fillId="0" borderId="2" xfId="2" applyFont="1" applyBorder="1"/>
    <xf numFmtId="38" fontId="6" fillId="0" borderId="4" xfId="2" applyFont="1" applyBorder="1"/>
    <xf numFmtId="38" fontId="6" fillId="0" borderId="5" xfId="2" applyFont="1" applyBorder="1"/>
    <xf numFmtId="0" fontId="0" fillId="0" borderId="27" xfId="0" applyFill="1" applyBorder="1" applyAlignment="1">
      <alignment horizontal="center" vertical="center"/>
    </xf>
    <xf numFmtId="38" fontId="0" fillId="0" borderId="18" xfId="2" applyFont="1" applyBorder="1"/>
    <xf numFmtId="0" fontId="0" fillId="0" borderId="5" xfId="0" applyBorder="1" applyAlignment="1">
      <alignment vertical="center" shrinkToFit="1"/>
    </xf>
    <xf numFmtId="38" fontId="0" fillId="0" borderId="21" xfId="2" applyFont="1" applyBorder="1"/>
    <xf numFmtId="38" fontId="14" fillId="0" borderId="2" xfId="2" applyFont="1" applyBorder="1"/>
    <xf numFmtId="38" fontId="14" fillId="0" borderId="5" xfId="2" applyFont="1" applyBorder="1"/>
    <xf numFmtId="0" fontId="9" fillId="0" borderId="5" xfId="0" applyFont="1" applyBorder="1" applyAlignment="1">
      <alignment shrinkToFit="1"/>
    </xf>
    <xf numFmtId="0" fontId="10" fillId="0" borderId="5" xfId="0" applyFont="1" applyBorder="1"/>
    <xf numFmtId="38" fontId="0" fillId="0" borderId="0" xfId="2" applyFont="1" applyAlignment="1">
      <alignment horizontal="right"/>
    </xf>
    <xf numFmtId="38" fontId="0" fillId="0" borderId="0" xfId="2" applyFont="1" applyAlignment="1">
      <alignment horizontal="left"/>
    </xf>
    <xf numFmtId="0" fontId="0" fillId="0" borderId="4" xfId="0" applyBorder="1" applyAlignment="1">
      <alignment horizontal="right" vertical="center" shrinkToFit="1"/>
    </xf>
    <xf numFmtId="0" fontId="3" fillId="0" borderId="28" xfId="0" applyFont="1" applyFill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0" fillId="0" borderId="26" xfId="0" applyNumberFormat="1" applyBorder="1"/>
    <xf numFmtId="3" fontId="6" fillId="0" borderId="26" xfId="0" applyNumberFormat="1" applyFont="1" applyBorder="1"/>
    <xf numFmtId="3" fontId="0" fillId="0" borderId="2" xfId="0" applyNumberFormat="1" applyBorder="1"/>
    <xf numFmtId="3" fontId="0" fillId="0" borderId="33" xfId="0" applyNumberFormat="1" applyBorder="1"/>
    <xf numFmtId="0" fontId="3" fillId="0" borderId="28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3" xfId="0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Border="1"/>
    <xf numFmtId="38" fontId="0" fillId="0" borderId="8" xfId="2" applyFont="1" applyBorder="1"/>
    <xf numFmtId="0" fontId="0" fillId="0" borderId="45" xfId="0" applyBorder="1"/>
    <xf numFmtId="38" fontId="0" fillId="0" borderId="20" xfId="2" applyFont="1" applyBorder="1"/>
    <xf numFmtId="0" fontId="0" fillId="0" borderId="46" xfId="0" applyBorder="1"/>
    <xf numFmtId="0" fontId="0" fillId="0" borderId="0" xfId="0" applyAlignment="1">
      <alignment horizontal="left" vertical="center"/>
    </xf>
    <xf numFmtId="38" fontId="6" fillId="2" borderId="26" xfId="2" applyFont="1" applyFill="1" applyBorder="1"/>
    <xf numFmtId="38" fontId="6" fillId="2" borderId="8" xfId="2" applyFont="1" applyFill="1" applyBorder="1"/>
    <xf numFmtId="38" fontId="6" fillId="2" borderId="47" xfId="2" applyFont="1" applyFill="1" applyBorder="1"/>
    <xf numFmtId="38" fontId="6" fillId="2" borderId="3" xfId="2" applyFont="1" applyFill="1" applyBorder="1"/>
    <xf numFmtId="38" fontId="6" fillId="2" borderId="2" xfId="2" applyFont="1" applyFill="1" applyBorder="1"/>
    <xf numFmtId="38" fontId="6" fillId="2" borderId="29" xfId="2" applyFont="1" applyFill="1" applyBorder="1"/>
    <xf numFmtId="38" fontId="6" fillId="2" borderId="33" xfId="2" applyFont="1" applyFill="1" applyBorder="1" applyAlignment="1">
      <alignment horizontal="right" shrinkToFit="1"/>
    </xf>
    <xf numFmtId="38" fontId="6" fillId="2" borderId="48" xfId="2" applyFont="1" applyFill="1" applyBorder="1"/>
    <xf numFmtId="38" fontId="6" fillId="3" borderId="0" xfId="2" applyFont="1" applyFill="1" applyAlignment="1">
      <alignment horizontal="right" vertical="center"/>
    </xf>
    <xf numFmtId="38" fontId="11" fillId="3" borderId="0" xfId="2" applyFont="1" applyFill="1" applyAlignment="1">
      <alignment horizontal="right" vertical="center"/>
    </xf>
    <xf numFmtId="0" fontId="0" fillId="4" borderId="32" xfId="0" applyFill="1" applyBorder="1" applyAlignment="1">
      <alignment horizontal="right" vertical="center"/>
    </xf>
    <xf numFmtId="38" fontId="6" fillId="4" borderId="49" xfId="2" applyFont="1" applyFill="1" applyBorder="1"/>
    <xf numFmtId="0" fontId="0" fillId="0" borderId="5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0" fillId="0" borderId="57" xfId="2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38" fontId="0" fillId="0" borderId="53" xfId="1" applyFont="1" applyBorder="1" applyAlignment="1"/>
    <xf numFmtId="0" fontId="0" fillId="0" borderId="54" xfId="0" applyBorder="1" applyAlignment="1"/>
    <xf numFmtId="0" fontId="0" fillId="0" borderId="55" xfId="0" applyBorder="1" applyAlignment="1"/>
    <xf numFmtId="38" fontId="0" fillId="0" borderId="53" xfId="1" applyFont="1" applyFill="1" applyBorder="1" applyAlignment="1"/>
    <xf numFmtId="0" fontId="0" fillId="0" borderId="50" xfId="0" applyBorder="1" applyAlignment="1">
      <alignment shrinkToFit="1"/>
    </xf>
    <xf numFmtId="0" fontId="0" fillId="0" borderId="51" xfId="0" applyBorder="1" applyAlignment="1">
      <alignment shrinkToFit="1"/>
    </xf>
    <xf numFmtId="0" fontId="0" fillId="0" borderId="52" xfId="0" applyBorder="1" applyAlignment="1">
      <alignment shrinkToFit="1"/>
    </xf>
    <xf numFmtId="0" fontId="0" fillId="0" borderId="50" xfId="0" applyBorder="1" applyAlignment="1"/>
    <xf numFmtId="0" fontId="0" fillId="0" borderId="51" xfId="0" applyBorder="1" applyAlignment="1"/>
    <xf numFmtId="0" fontId="0" fillId="0" borderId="52" xfId="0" applyBorder="1" applyAlignment="1"/>
    <xf numFmtId="0" fontId="0" fillId="0" borderId="7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72" xfId="0" applyBorder="1" applyAlignment="1">
      <alignment horizontal="center" vertical="center"/>
    </xf>
    <xf numFmtId="38" fontId="0" fillId="0" borderId="53" xfId="2" applyFont="1" applyBorder="1" applyAlignment="1"/>
    <xf numFmtId="38" fontId="0" fillId="0" borderId="54" xfId="2" applyFont="1" applyBorder="1" applyAlignment="1"/>
    <xf numFmtId="38" fontId="0" fillId="0" borderId="53" xfId="2" applyFont="1" applyFill="1" applyBorder="1" applyAlignment="1"/>
    <xf numFmtId="38" fontId="3" fillId="0" borderId="7" xfId="2" applyFont="1" applyBorder="1" applyAlignment="1">
      <alignment horizontal="center" vertical="center"/>
    </xf>
    <xf numFmtId="38" fontId="3" fillId="0" borderId="22" xfId="2" applyFont="1" applyBorder="1" applyAlignment="1">
      <alignment horizontal="center" vertical="center"/>
    </xf>
    <xf numFmtId="38" fontId="3" fillId="0" borderId="66" xfId="2" applyFont="1" applyBorder="1" applyAlignment="1">
      <alignment horizontal="center" vertical="center"/>
    </xf>
    <xf numFmtId="38" fontId="3" fillId="0" borderId="42" xfId="2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view="pageBreakPreview" topLeftCell="A16" zoomScaleNormal="100" zoomScaleSheetLayoutView="100" workbookViewId="0">
      <selection activeCell="C52" sqref="C52"/>
    </sheetView>
  </sheetViews>
  <sheetFormatPr defaultRowHeight="13.5" x14ac:dyDescent="0.15"/>
  <cols>
    <col min="1" max="1" width="5.375" customWidth="1"/>
    <col min="2" max="2" width="20" customWidth="1"/>
    <col min="3" max="3" width="41.5" customWidth="1"/>
    <col min="4" max="4" width="10.625" customWidth="1"/>
    <col min="5" max="5" width="10.625" style="19" bestFit="1" customWidth="1"/>
    <col min="6" max="7" width="10.625" style="19" customWidth="1"/>
    <col min="8" max="8" width="4.625" style="71" customWidth="1"/>
    <col min="9" max="13" width="4.625" customWidth="1"/>
  </cols>
  <sheetData>
    <row r="1" spans="1:13" ht="24" x14ac:dyDescent="0.25">
      <c r="A1" s="70" t="s">
        <v>66</v>
      </c>
      <c r="B1" s="51"/>
      <c r="C1" s="14" t="s">
        <v>49</v>
      </c>
      <c r="D1" s="14"/>
    </row>
    <row r="2" spans="1:13" ht="19.5" thickBot="1" x14ac:dyDescent="0.25">
      <c r="A2" s="9"/>
      <c r="C2" t="s">
        <v>80</v>
      </c>
      <c r="I2" t="s">
        <v>72</v>
      </c>
    </row>
    <row r="3" spans="1:13" ht="15" thickTop="1" thickBot="1" x14ac:dyDescent="0.2">
      <c r="A3" s="6"/>
      <c r="B3" s="13" t="s">
        <v>4</v>
      </c>
      <c r="C3" s="13"/>
      <c r="D3" s="13"/>
      <c r="E3" s="20"/>
      <c r="F3" s="20"/>
      <c r="G3" s="28"/>
      <c r="H3" s="72"/>
      <c r="I3" s="10" t="s">
        <v>73</v>
      </c>
      <c r="J3" s="10"/>
      <c r="K3" s="10"/>
      <c r="L3" s="11"/>
      <c r="M3" s="62"/>
    </row>
    <row r="4" spans="1:13" ht="24.75" thickTop="1" x14ac:dyDescent="0.15">
      <c r="A4" s="15"/>
      <c r="B4" s="16" t="s">
        <v>5</v>
      </c>
      <c r="C4" s="16"/>
      <c r="D4" s="58" t="s">
        <v>68</v>
      </c>
      <c r="E4" s="52" t="s">
        <v>2</v>
      </c>
      <c r="F4" s="52" t="s">
        <v>0</v>
      </c>
      <c r="G4" s="53" t="s">
        <v>3</v>
      </c>
      <c r="H4" s="73" t="s">
        <v>74</v>
      </c>
      <c r="I4" s="12" t="s">
        <v>9</v>
      </c>
      <c r="J4" s="7" t="s">
        <v>1</v>
      </c>
      <c r="K4" s="74" t="s">
        <v>75</v>
      </c>
      <c r="L4" s="75" t="s">
        <v>76</v>
      </c>
      <c r="M4" s="105" t="s">
        <v>77</v>
      </c>
    </row>
    <row r="5" spans="1:13" x14ac:dyDescent="0.15">
      <c r="A5" s="17" t="s">
        <v>10</v>
      </c>
      <c r="B5" s="37"/>
      <c r="C5" s="37"/>
      <c r="D5" s="50"/>
      <c r="E5" s="38"/>
      <c r="F5" s="36"/>
      <c r="G5" s="43"/>
      <c r="H5" s="77"/>
      <c r="I5" s="44"/>
      <c r="J5" s="44"/>
      <c r="K5" s="44"/>
      <c r="L5" s="8"/>
      <c r="M5" s="106"/>
    </row>
    <row r="6" spans="1:13" x14ac:dyDescent="0.15">
      <c r="A6" s="18"/>
      <c r="B6" s="2" t="s">
        <v>48</v>
      </c>
      <c r="C6" s="39" t="s">
        <v>53</v>
      </c>
      <c r="D6" s="151"/>
      <c r="E6" s="24">
        <f>F6*1.08</f>
        <v>29160.000000000004</v>
      </c>
      <c r="F6" s="26">
        <v>27000</v>
      </c>
      <c r="G6" s="147"/>
      <c r="H6" s="80"/>
      <c r="I6" s="81"/>
      <c r="J6" s="81"/>
      <c r="K6" s="82"/>
      <c r="L6" s="83"/>
      <c r="M6" s="106"/>
    </row>
    <row r="7" spans="1:13" x14ac:dyDescent="0.15">
      <c r="A7" s="18"/>
      <c r="B7" s="5" t="s">
        <v>50</v>
      </c>
      <c r="C7" s="49" t="s">
        <v>54</v>
      </c>
      <c r="D7" s="152"/>
      <c r="E7" s="25">
        <f>F7*1.08</f>
        <v>58320.000000000007</v>
      </c>
      <c r="F7" s="27">
        <v>54000</v>
      </c>
      <c r="G7" s="148"/>
      <c r="H7" s="80"/>
      <c r="I7" s="81"/>
      <c r="J7" s="81"/>
      <c r="K7" s="82"/>
      <c r="L7" s="83"/>
      <c r="M7" s="106"/>
    </row>
    <row r="8" spans="1:13" x14ac:dyDescent="0.15">
      <c r="A8" s="18"/>
      <c r="B8" s="5" t="s">
        <v>51</v>
      </c>
      <c r="C8" s="49" t="s">
        <v>54</v>
      </c>
      <c r="D8" s="152"/>
      <c r="E8" s="25">
        <f>F8*1.08</f>
        <v>58320.000000000007</v>
      </c>
      <c r="F8" s="27">
        <v>54000</v>
      </c>
      <c r="G8" s="148"/>
      <c r="H8" s="80"/>
      <c r="I8" s="81"/>
      <c r="J8" s="81"/>
      <c r="K8" s="82"/>
      <c r="L8" s="83"/>
      <c r="M8" s="106"/>
    </row>
    <row r="9" spans="1:13" x14ac:dyDescent="0.15">
      <c r="A9" s="18"/>
      <c r="B9" s="5" t="s">
        <v>52</v>
      </c>
      <c r="C9" s="49" t="s">
        <v>54</v>
      </c>
      <c r="D9" s="152"/>
      <c r="E9" s="25">
        <f>F9*1.08</f>
        <v>29160.000000000004</v>
      </c>
      <c r="F9" s="27">
        <v>27000</v>
      </c>
      <c r="G9" s="148"/>
      <c r="H9" s="80"/>
      <c r="I9" s="81"/>
      <c r="J9" s="81"/>
      <c r="K9" s="82"/>
      <c r="L9" s="83"/>
      <c r="M9" s="106"/>
    </row>
    <row r="10" spans="1:13" x14ac:dyDescent="0.15">
      <c r="A10" s="18"/>
      <c r="B10" s="5" t="s">
        <v>55</v>
      </c>
      <c r="C10" s="49" t="s">
        <v>54</v>
      </c>
      <c r="D10" s="153"/>
      <c r="E10" s="25">
        <f>F10*1.08</f>
        <v>29160.000000000004</v>
      </c>
      <c r="F10" s="27">
        <v>27000</v>
      </c>
      <c r="G10" s="149"/>
      <c r="H10" s="80"/>
      <c r="I10" s="81"/>
      <c r="J10" s="81"/>
      <c r="K10" s="82"/>
      <c r="L10" s="83"/>
      <c r="M10" s="106"/>
    </row>
    <row r="11" spans="1:13" ht="14.25" thickBot="1" x14ac:dyDescent="0.2">
      <c r="A11" s="18"/>
      <c r="B11" s="54"/>
      <c r="C11" s="57" t="s">
        <v>67</v>
      </c>
      <c r="D11" s="59">
        <v>100000</v>
      </c>
      <c r="E11" s="55">
        <f>SUM(E6:E10)</f>
        <v>204120.00000000003</v>
      </c>
      <c r="F11" s="55">
        <f>SUM(F6:F10)</f>
        <v>189000</v>
      </c>
      <c r="G11" s="56">
        <f>F11/2</f>
        <v>94500</v>
      </c>
      <c r="H11" s="141"/>
      <c r="I11" s="142"/>
      <c r="J11" s="142"/>
      <c r="K11" s="142"/>
      <c r="L11" s="143"/>
      <c r="M11" s="139"/>
    </row>
    <row r="12" spans="1:13" ht="14.25" thickTop="1" x14ac:dyDescent="0.15">
      <c r="A12" s="17" t="s">
        <v>11</v>
      </c>
      <c r="B12" s="1"/>
      <c r="C12" s="1"/>
      <c r="D12" s="1"/>
      <c r="E12" s="21"/>
      <c r="F12" s="21"/>
      <c r="G12" s="31"/>
      <c r="H12" s="144"/>
      <c r="I12" s="145"/>
      <c r="J12" s="145"/>
      <c r="K12" s="145"/>
      <c r="L12" s="146"/>
      <c r="M12" s="140"/>
    </row>
    <row r="13" spans="1:13" x14ac:dyDescent="0.15">
      <c r="A13" s="18"/>
      <c r="B13" s="2" t="s">
        <v>56</v>
      </c>
      <c r="C13" s="3" t="s">
        <v>15</v>
      </c>
      <c r="D13" s="154"/>
      <c r="E13" s="26">
        <f t="shared" ref="E13:E33" si="0">F13*1.08</f>
        <v>54540</v>
      </c>
      <c r="F13" s="26">
        <v>50500</v>
      </c>
      <c r="G13" s="147"/>
      <c r="H13" s="80"/>
      <c r="I13" s="81"/>
      <c r="J13" s="81"/>
      <c r="K13" s="82"/>
      <c r="L13" s="83"/>
      <c r="M13" s="106"/>
    </row>
    <row r="14" spans="1:13" x14ac:dyDescent="0.15">
      <c r="A14" s="18"/>
      <c r="B14" s="5" t="s">
        <v>14</v>
      </c>
      <c r="C14" s="4" t="s">
        <v>27</v>
      </c>
      <c r="D14" s="155"/>
      <c r="E14" s="27">
        <f t="shared" si="0"/>
        <v>2808</v>
      </c>
      <c r="F14" s="27">
        <v>2600</v>
      </c>
      <c r="G14" s="148"/>
      <c r="H14" s="80"/>
      <c r="I14" s="81"/>
      <c r="J14" s="81"/>
      <c r="K14" s="82"/>
      <c r="L14" s="83"/>
      <c r="M14" s="106"/>
    </row>
    <row r="15" spans="1:13" x14ac:dyDescent="0.15">
      <c r="A15" s="18"/>
      <c r="B15" s="5" t="s">
        <v>57</v>
      </c>
      <c r="C15" s="4" t="s">
        <v>16</v>
      </c>
      <c r="D15" s="155"/>
      <c r="E15" s="27">
        <f t="shared" si="0"/>
        <v>55836.000000000007</v>
      </c>
      <c r="F15" s="27">
        <v>51700</v>
      </c>
      <c r="G15" s="148"/>
      <c r="H15" s="80"/>
      <c r="I15" s="81"/>
      <c r="J15" s="81"/>
      <c r="K15" s="82"/>
      <c r="L15" s="83"/>
      <c r="M15" s="106"/>
    </row>
    <row r="16" spans="1:13" x14ac:dyDescent="0.15">
      <c r="A16" s="18"/>
      <c r="B16" s="5" t="s">
        <v>14</v>
      </c>
      <c r="C16" s="4" t="s">
        <v>13</v>
      </c>
      <c r="D16" s="155"/>
      <c r="E16" s="27">
        <f t="shared" si="0"/>
        <v>2808</v>
      </c>
      <c r="F16" s="27">
        <v>2600</v>
      </c>
      <c r="G16" s="148"/>
      <c r="H16" s="80"/>
      <c r="I16" s="81"/>
      <c r="J16" s="81"/>
      <c r="K16" s="82"/>
      <c r="L16" s="83"/>
      <c r="M16" s="106"/>
    </row>
    <row r="17" spans="1:13" x14ac:dyDescent="0.15">
      <c r="A17" s="18"/>
      <c r="B17" s="5" t="s">
        <v>57</v>
      </c>
      <c r="C17" s="4" t="s">
        <v>17</v>
      </c>
      <c r="D17" s="155"/>
      <c r="E17" s="27">
        <f t="shared" si="0"/>
        <v>79380</v>
      </c>
      <c r="F17" s="27">
        <v>73500</v>
      </c>
      <c r="G17" s="148"/>
      <c r="H17" s="80"/>
      <c r="I17" s="81"/>
      <c r="J17" s="81"/>
      <c r="K17" s="82"/>
      <c r="L17" s="83"/>
      <c r="M17" s="106"/>
    </row>
    <row r="18" spans="1:13" x14ac:dyDescent="0.15">
      <c r="A18" s="18"/>
      <c r="B18" s="5" t="s">
        <v>14</v>
      </c>
      <c r="C18" s="4" t="s">
        <v>79</v>
      </c>
      <c r="D18" s="155"/>
      <c r="E18" s="27">
        <v>2940</v>
      </c>
      <c r="F18" s="27">
        <v>2723</v>
      </c>
      <c r="G18" s="148"/>
      <c r="H18" s="80"/>
      <c r="I18" s="81"/>
      <c r="J18" s="81"/>
      <c r="K18" s="82"/>
      <c r="L18" s="83"/>
      <c r="M18" s="106"/>
    </row>
    <row r="19" spans="1:13" x14ac:dyDescent="0.15">
      <c r="A19" s="18"/>
      <c r="B19" s="5" t="s">
        <v>14</v>
      </c>
      <c r="C19" s="4" t="s">
        <v>79</v>
      </c>
      <c r="D19" s="155"/>
      <c r="E19" s="27">
        <v>2940</v>
      </c>
      <c r="F19" s="27">
        <v>2723</v>
      </c>
      <c r="G19" s="148"/>
      <c r="H19" s="80"/>
      <c r="I19" s="81"/>
      <c r="J19" s="81"/>
      <c r="K19" s="82"/>
      <c r="L19" s="83"/>
      <c r="M19" s="106"/>
    </row>
    <row r="20" spans="1:13" x14ac:dyDescent="0.15">
      <c r="A20" s="18"/>
      <c r="B20" s="5" t="s">
        <v>18</v>
      </c>
      <c r="C20" s="4" t="s">
        <v>19</v>
      </c>
      <c r="D20" s="155"/>
      <c r="E20" s="27">
        <f t="shared" si="0"/>
        <v>64800.000000000007</v>
      </c>
      <c r="F20" s="27">
        <v>60000</v>
      </c>
      <c r="G20" s="148"/>
      <c r="H20" s="80"/>
      <c r="I20" s="81"/>
      <c r="J20" s="81"/>
      <c r="K20" s="82"/>
      <c r="L20" s="83"/>
      <c r="M20" s="106"/>
    </row>
    <row r="21" spans="1:13" x14ac:dyDescent="0.15">
      <c r="A21" s="18"/>
      <c r="B21" s="5" t="s">
        <v>58</v>
      </c>
      <c r="C21" s="4" t="s">
        <v>20</v>
      </c>
      <c r="D21" s="155"/>
      <c r="E21" s="27">
        <f t="shared" si="0"/>
        <v>12960</v>
      </c>
      <c r="F21" s="27">
        <v>12000</v>
      </c>
      <c r="G21" s="148"/>
      <c r="H21" s="80"/>
      <c r="I21" s="81"/>
      <c r="J21" s="81"/>
      <c r="K21" s="82"/>
      <c r="L21" s="83"/>
      <c r="M21" s="106"/>
    </row>
    <row r="22" spans="1:13" x14ac:dyDescent="0.15">
      <c r="A22" s="18"/>
      <c r="B22" s="5" t="s">
        <v>57</v>
      </c>
      <c r="C22" s="4" t="s">
        <v>21</v>
      </c>
      <c r="D22" s="155"/>
      <c r="E22" s="27">
        <f t="shared" si="0"/>
        <v>72360</v>
      </c>
      <c r="F22" s="27">
        <v>67000</v>
      </c>
      <c r="G22" s="148"/>
      <c r="H22" s="80"/>
      <c r="I22" s="81"/>
      <c r="J22" s="81"/>
      <c r="K22" s="82"/>
      <c r="L22" s="83"/>
      <c r="M22" s="106"/>
    </row>
    <row r="23" spans="1:13" x14ac:dyDescent="0.15">
      <c r="A23" s="18"/>
      <c r="B23" s="5" t="s">
        <v>14</v>
      </c>
      <c r="C23" s="4" t="s">
        <v>22</v>
      </c>
      <c r="D23" s="155"/>
      <c r="E23" s="27">
        <f t="shared" si="0"/>
        <v>2916</v>
      </c>
      <c r="F23" s="27">
        <v>2700</v>
      </c>
      <c r="G23" s="148"/>
      <c r="H23" s="80"/>
      <c r="I23" s="81"/>
      <c r="J23" s="81"/>
      <c r="K23" s="82"/>
      <c r="L23" s="83"/>
      <c r="M23" s="106"/>
    </row>
    <row r="24" spans="1:13" x14ac:dyDescent="0.15">
      <c r="A24" s="18"/>
      <c r="B24" s="5" t="s">
        <v>14</v>
      </c>
      <c r="C24" s="4" t="s">
        <v>23</v>
      </c>
      <c r="D24" s="155"/>
      <c r="E24" s="27">
        <f t="shared" si="0"/>
        <v>17496</v>
      </c>
      <c r="F24" s="27">
        <v>16200</v>
      </c>
      <c r="G24" s="148"/>
      <c r="H24" s="80"/>
      <c r="I24" s="81"/>
      <c r="J24" s="81"/>
      <c r="K24" s="82"/>
      <c r="L24" s="83"/>
      <c r="M24" s="106"/>
    </row>
    <row r="25" spans="1:13" x14ac:dyDescent="0.15">
      <c r="A25" s="18"/>
      <c r="B25" s="5" t="s">
        <v>56</v>
      </c>
      <c r="C25" s="4" t="s">
        <v>25</v>
      </c>
      <c r="D25" s="155"/>
      <c r="E25" s="27">
        <f t="shared" si="0"/>
        <v>3780.0000000000005</v>
      </c>
      <c r="F25" s="27">
        <v>3500</v>
      </c>
      <c r="G25" s="148"/>
      <c r="H25" s="80"/>
      <c r="I25" s="81"/>
      <c r="J25" s="81"/>
      <c r="K25" s="82"/>
      <c r="L25" s="83"/>
      <c r="M25" s="106"/>
    </row>
    <row r="26" spans="1:13" x14ac:dyDescent="0.15">
      <c r="A26" s="18"/>
      <c r="B26" s="5" t="s">
        <v>24</v>
      </c>
      <c r="C26" s="4" t="s">
        <v>30</v>
      </c>
      <c r="D26" s="155"/>
      <c r="E26" s="27">
        <f t="shared" si="0"/>
        <v>2376</v>
      </c>
      <c r="F26" s="27">
        <v>2200</v>
      </c>
      <c r="G26" s="148"/>
      <c r="H26" s="80"/>
      <c r="I26" s="81"/>
      <c r="J26" s="81"/>
      <c r="K26" s="82"/>
      <c r="L26" s="83"/>
      <c r="M26" s="106"/>
    </row>
    <row r="27" spans="1:13" x14ac:dyDescent="0.15">
      <c r="A27" s="18"/>
      <c r="B27" s="5" t="s">
        <v>56</v>
      </c>
      <c r="C27" s="4" t="s">
        <v>26</v>
      </c>
      <c r="D27" s="155"/>
      <c r="E27" s="27">
        <f t="shared" si="0"/>
        <v>2484</v>
      </c>
      <c r="F27" s="27">
        <v>2300</v>
      </c>
      <c r="G27" s="148"/>
      <c r="H27" s="80"/>
      <c r="I27" s="81"/>
      <c r="J27" s="81"/>
      <c r="K27" s="82"/>
      <c r="L27" s="83"/>
      <c r="M27" s="106"/>
    </row>
    <row r="28" spans="1:13" x14ac:dyDescent="0.15">
      <c r="A28" s="18"/>
      <c r="B28" s="5" t="s">
        <v>56</v>
      </c>
      <c r="C28" s="4" t="s">
        <v>28</v>
      </c>
      <c r="D28" s="155"/>
      <c r="E28" s="27">
        <f t="shared" si="0"/>
        <v>6696</v>
      </c>
      <c r="F28" s="27">
        <v>6200</v>
      </c>
      <c r="G28" s="148"/>
      <c r="H28" s="80"/>
      <c r="I28" s="81"/>
      <c r="J28" s="81"/>
      <c r="K28" s="82"/>
      <c r="L28" s="83"/>
      <c r="M28" s="106"/>
    </row>
    <row r="29" spans="1:13" x14ac:dyDescent="0.15">
      <c r="A29" s="18"/>
      <c r="B29" s="5" t="s">
        <v>56</v>
      </c>
      <c r="C29" s="46" t="s">
        <v>29</v>
      </c>
      <c r="D29" s="155"/>
      <c r="E29" s="47">
        <f t="shared" si="0"/>
        <v>164160</v>
      </c>
      <c r="F29" s="47">
        <v>152000</v>
      </c>
      <c r="G29" s="148"/>
      <c r="H29" s="80"/>
      <c r="I29" s="81"/>
      <c r="J29" s="81"/>
      <c r="K29" s="82"/>
      <c r="L29" s="83"/>
      <c r="M29" s="106"/>
    </row>
    <row r="30" spans="1:13" x14ac:dyDescent="0.15">
      <c r="A30" s="18"/>
      <c r="B30" s="5" t="s">
        <v>56</v>
      </c>
      <c r="C30" s="40" t="s">
        <v>59</v>
      </c>
      <c r="D30" s="155"/>
      <c r="E30" s="27">
        <f t="shared" si="0"/>
        <v>217080</v>
      </c>
      <c r="F30" s="27">
        <v>201000</v>
      </c>
      <c r="G30" s="148"/>
      <c r="H30" s="80"/>
      <c r="I30" s="81"/>
      <c r="J30" s="81"/>
      <c r="K30" s="82"/>
      <c r="L30" s="83"/>
      <c r="M30" s="106"/>
    </row>
    <row r="31" spans="1:13" x14ac:dyDescent="0.15">
      <c r="A31" s="18"/>
      <c r="B31" s="5" t="s">
        <v>14</v>
      </c>
      <c r="C31" s="4" t="s">
        <v>79</v>
      </c>
      <c r="D31" s="155"/>
      <c r="E31" s="27">
        <v>2940</v>
      </c>
      <c r="F31" s="27">
        <v>2723</v>
      </c>
      <c r="G31" s="148"/>
      <c r="H31" s="80"/>
      <c r="I31" s="81"/>
      <c r="J31" s="81"/>
      <c r="K31" s="82"/>
      <c r="L31" s="83"/>
      <c r="M31" s="106"/>
    </row>
    <row r="32" spans="1:13" x14ac:dyDescent="0.15">
      <c r="A32" s="18"/>
      <c r="B32" s="5" t="s">
        <v>58</v>
      </c>
      <c r="C32" s="4" t="s">
        <v>32</v>
      </c>
      <c r="D32" s="155"/>
      <c r="E32" s="27">
        <f t="shared" si="0"/>
        <v>8100.0000000000009</v>
      </c>
      <c r="F32" s="27">
        <v>7500</v>
      </c>
      <c r="G32" s="148"/>
      <c r="H32" s="80"/>
      <c r="I32" s="81"/>
      <c r="J32" s="81"/>
      <c r="K32" s="82"/>
      <c r="L32" s="83"/>
      <c r="M32" s="106"/>
    </row>
    <row r="33" spans="1:13" x14ac:dyDescent="0.15">
      <c r="A33" s="18"/>
      <c r="B33" s="5" t="s">
        <v>56</v>
      </c>
      <c r="C33" s="40" t="s">
        <v>34</v>
      </c>
      <c r="D33" s="155"/>
      <c r="E33" s="27">
        <f t="shared" si="0"/>
        <v>147960</v>
      </c>
      <c r="F33" s="27">
        <v>137000</v>
      </c>
      <c r="G33" s="148"/>
      <c r="H33" s="80"/>
      <c r="I33" s="81"/>
      <c r="J33" s="81"/>
      <c r="K33" s="82"/>
      <c r="L33" s="83"/>
      <c r="M33" s="106"/>
    </row>
    <row r="34" spans="1:13" x14ac:dyDescent="0.15">
      <c r="A34" s="18"/>
      <c r="B34" s="5" t="s">
        <v>14</v>
      </c>
      <c r="C34" s="4" t="s">
        <v>31</v>
      </c>
      <c r="D34" s="155"/>
      <c r="E34" s="27">
        <v>11810</v>
      </c>
      <c r="F34" s="27">
        <v>10936</v>
      </c>
      <c r="G34" s="148"/>
      <c r="H34" s="80"/>
      <c r="I34" s="81"/>
      <c r="J34" s="81"/>
      <c r="K34" s="82"/>
      <c r="L34" s="83"/>
      <c r="M34" s="106"/>
    </row>
    <row r="35" spans="1:13" x14ac:dyDescent="0.15">
      <c r="A35" s="18"/>
      <c r="B35" s="45" t="s">
        <v>33</v>
      </c>
      <c r="C35" s="46" t="s">
        <v>47</v>
      </c>
      <c r="D35" s="155"/>
      <c r="E35" s="47">
        <v>18812</v>
      </c>
      <c r="F35" s="47">
        <v>18812</v>
      </c>
      <c r="G35" s="148"/>
      <c r="H35" s="89"/>
      <c r="I35" s="82"/>
      <c r="J35" s="82"/>
      <c r="K35" s="82"/>
      <c r="L35" s="83"/>
      <c r="M35" s="106"/>
    </row>
    <row r="36" spans="1:13" x14ac:dyDescent="0.15">
      <c r="A36" s="18"/>
      <c r="B36" s="5"/>
      <c r="C36" s="4"/>
      <c r="D36" s="156"/>
      <c r="E36" s="27"/>
      <c r="F36" s="27"/>
      <c r="G36" s="149"/>
      <c r="H36" s="80"/>
      <c r="I36" s="81"/>
      <c r="J36" s="81"/>
      <c r="K36" s="82"/>
      <c r="L36" s="83"/>
      <c r="M36" s="106"/>
    </row>
    <row r="37" spans="1:13" ht="14.25" thickBot="1" x14ac:dyDescent="0.2">
      <c r="A37" s="18"/>
      <c r="B37" s="54"/>
      <c r="C37" s="60" t="s">
        <v>67</v>
      </c>
      <c r="D37" s="108">
        <v>500000</v>
      </c>
      <c r="E37" s="55">
        <f>SUM(E13:E36)</f>
        <v>957982</v>
      </c>
      <c r="F37" s="55">
        <f>SUM(F13:F36)</f>
        <v>888417</v>
      </c>
      <c r="G37" s="56">
        <f>F37/2</f>
        <v>444208.5</v>
      </c>
      <c r="H37" s="141"/>
      <c r="I37" s="142"/>
      <c r="J37" s="142"/>
      <c r="K37" s="142"/>
      <c r="L37" s="143"/>
      <c r="M37" s="139"/>
    </row>
    <row r="38" spans="1:13" ht="14.25" thickTop="1" x14ac:dyDescent="0.15">
      <c r="A38" s="17" t="s">
        <v>78</v>
      </c>
      <c r="B38" s="1"/>
      <c r="C38" s="1"/>
      <c r="D38" s="1"/>
      <c r="E38" s="21"/>
      <c r="F38" s="21"/>
      <c r="G38" s="31"/>
      <c r="H38" s="144"/>
      <c r="I38" s="145"/>
      <c r="J38" s="145"/>
      <c r="K38" s="145"/>
      <c r="L38" s="146"/>
      <c r="M38" s="140"/>
    </row>
    <row r="39" spans="1:13" x14ac:dyDescent="0.15">
      <c r="A39" s="18"/>
      <c r="B39" s="2" t="s">
        <v>60</v>
      </c>
      <c r="C39" s="3" t="s">
        <v>8</v>
      </c>
      <c r="D39" s="154"/>
      <c r="E39" s="24">
        <f>F39*1.08</f>
        <v>372600</v>
      </c>
      <c r="F39" s="26">
        <v>345000</v>
      </c>
      <c r="G39" s="147"/>
      <c r="H39" s="80"/>
      <c r="I39" s="81"/>
      <c r="J39" s="81"/>
      <c r="K39" s="82"/>
      <c r="L39" s="83"/>
      <c r="M39" s="106"/>
    </row>
    <row r="40" spans="1:13" x14ac:dyDescent="0.15">
      <c r="A40" s="18"/>
      <c r="B40" s="5"/>
      <c r="C40" s="4" t="s">
        <v>69</v>
      </c>
      <c r="D40" s="155"/>
      <c r="E40" s="25"/>
      <c r="F40" s="27"/>
      <c r="G40" s="148"/>
      <c r="H40" s="80"/>
      <c r="I40" s="81"/>
      <c r="J40" s="81"/>
      <c r="K40" s="82"/>
      <c r="L40" s="83"/>
      <c r="M40" s="106"/>
    </row>
    <row r="41" spans="1:13" x14ac:dyDescent="0.15">
      <c r="A41" s="18"/>
      <c r="B41" s="5"/>
      <c r="C41" s="4" t="s">
        <v>70</v>
      </c>
      <c r="D41" s="155"/>
      <c r="E41" s="25"/>
      <c r="F41" s="27"/>
      <c r="G41" s="148"/>
      <c r="H41" s="80"/>
      <c r="I41" s="81"/>
      <c r="J41" s="81"/>
      <c r="K41" s="82"/>
      <c r="L41" s="83"/>
      <c r="M41" s="106"/>
    </row>
    <row r="42" spans="1:13" x14ac:dyDescent="0.15">
      <c r="A42" s="18"/>
      <c r="B42" s="5"/>
      <c r="C42" s="4" t="s">
        <v>71</v>
      </c>
      <c r="D42" s="156"/>
      <c r="E42" s="25"/>
      <c r="F42" s="27"/>
      <c r="G42" s="148"/>
      <c r="H42" s="80"/>
      <c r="I42" s="81"/>
      <c r="J42" s="81"/>
      <c r="K42" s="82"/>
      <c r="L42" s="83"/>
      <c r="M42" s="106"/>
    </row>
    <row r="43" spans="1:13" x14ac:dyDescent="0.15">
      <c r="A43" s="18"/>
      <c r="B43" s="3" t="s">
        <v>61</v>
      </c>
      <c r="C43" s="3" t="s">
        <v>35</v>
      </c>
      <c r="D43" s="3"/>
      <c r="E43" s="24">
        <f>F43*1.08</f>
        <v>410400</v>
      </c>
      <c r="F43" s="26">
        <v>380000</v>
      </c>
      <c r="G43" s="148"/>
      <c r="H43" s="80"/>
      <c r="I43" s="81"/>
      <c r="J43" s="81"/>
      <c r="K43" s="82"/>
      <c r="L43" s="83"/>
      <c r="M43" s="106"/>
    </row>
    <row r="44" spans="1:13" x14ac:dyDescent="0.15">
      <c r="A44" s="18"/>
      <c r="B44" s="4"/>
      <c r="C44" s="4"/>
      <c r="D44" s="4"/>
      <c r="E44" s="25"/>
      <c r="F44" s="48"/>
      <c r="G44" s="148"/>
      <c r="H44" s="89"/>
      <c r="I44" s="82"/>
      <c r="J44" s="82"/>
      <c r="K44" s="82"/>
      <c r="L44" s="94"/>
      <c r="M44" s="107"/>
    </row>
    <row r="45" spans="1:13" x14ac:dyDescent="0.15">
      <c r="A45" s="18"/>
      <c r="B45" s="2" t="s">
        <v>62</v>
      </c>
      <c r="C45" s="3" t="s">
        <v>36</v>
      </c>
      <c r="D45" s="154"/>
      <c r="E45" s="26">
        <v>71280</v>
      </c>
      <c r="F45" s="22">
        <v>66000</v>
      </c>
      <c r="G45" s="148"/>
      <c r="H45" s="80"/>
      <c r="I45" s="81"/>
      <c r="J45" s="81"/>
      <c r="K45" s="82"/>
      <c r="L45" s="83"/>
      <c r="M45" s="106"/>
    </row>
    <row r="46" spans="1:13" x14ac:dyDescent="0.15">
      <c r="A46" s="18"/>
      <c r="B46" s="4"/>
      <c r="C46" s="34" t="s">
        <v>37</v>
      </c>
      <c r="D46" s="155"/>
      <c r="E46" s="27">
        <v>64800</v>
      </c>
      <c r="F46" s="23">
        <v>60000</v>
      </c>
      <c r="G46" s="148"/>
      <c r="H46" s="80"/>
      <c r="I46" s="81"/>
      <c r="J46" s="81"/>
      <c r="K46" s="82"/>
      <c r="L46" s="83"/>
      <c r="M46" s="107"/>
    </row>
    <row r="47" spans="1:13" x14ac:dyDescent="0.15">
      <c r="A47" s="18"/>
      <c r="B47" s="4"/>
      <c r="C47" s="34"/>
      <c r="D47" s="156"/>
      <c r="E47" s="27"/>
      <c r="F47" s="23"/>
      <c r="G47" s="149"/>
      <c r="H47" s="80"/>
      <c r="I47" s="81"/>
      <c r="J47" s="81"/>
      <c r="K47" s="82"/>
      <c r="L47" s="83"/>
      <c r="M47" s="106"/>
    </row>
    <row r="48" spans="1:13" ht="14.25" thickBot="1" x14ac:dyDescent="0.2">
      <c r="A48" s="18"/>
      <c r="B48" s="54"/>
      <c r="C48" s="61" t="s">
        <v>67</v>
      </c>
      <c r="D48" s="109">
        <v>500000</v>
      </c>
      <c r="E48" s="55">
        <f>SUM(E39:E47)</f>
        <v>919080</v>
      </c>
      <c r="F48" s="55">
        <f>SUM(F39:F47)</f>
        <v>851000</v>
      </c>
      <c r="G48" s="56">
        <f>F48/2</f>
        <v>425500</v>
      </c>
      <c r="H48" s="141"/>
      <c r="I48" s="142"/>
      <c r="J48" s="142"/>
      <c r="K48" s="142"/>
      <c r="L48" s="143"/>
      <c r="M48" s="139"/>
    </row>
    <row r="49" spans="1:13" ht="14.25" thickTop="1" x14ac:dyDescent="0.15">
      <c r="A49" s="17" t="s">
        <v>12</v>
      </c>
      <c r="B49" s="1"/>
      <c r="C49" s="1"/>
      <c r="D49" s="1"/>
      <c r="E49" s="21"/>
      <c r="F49" s="21"/>
      <c r="G49" s="31"/>
      <c r="H49" s="144"/>
      <c r="I49" s="145"/>
      <c r="J49" s="145"/>
      <c r="K49" s="145"/>
      <c r="L49" s="146"/>
      <c r="M49" s="140"/>
    </row>
    <row r="50" spans="1:13" x14ac:dyDescent="0.15">
      <c r="A50" s="18"/>
      <c r="B50" s="41" t="s">
        <v>63</v>
      </c>
      <c r="C50" s="3" t="s">
        <v>38</v>
      </c>
      <c r="D50" s="154"/>
      <c r="E50" s="24">
        <v>140400</v>
      </c>
      <c r="F50" s="26">
        <v>130000</v>
      </c>
      <c r="G50" s="147"/>
      <c r="H50" s="80"/>
      <c r="I50" s="81"/>
      <c r="J50" s="81"/>
      <c r="K50" s="82"/>
      <c r="L50" s="83"/>
      <c r="M50" s="106"/>
    </row>
    <row r="51" spans="1:13" x14ac:dyDescent="0.15">
      <c r="A51" s="18"/>
      <c r="B51" s="5"/>
      <c r="C51" s="4" t="s">
        <v>39</v>
      </c>
      <c r="D51" s="155"/>
      <c r="E51" s="25">
        <v>162000</v>
      </c>
      <c r="F51" s="27">
        <v>150000</v>
      </c>
      <c r="G51" s="148"/>
      <c r="H51" s="80"/>
      <c r="I51" s="81"/>
      <c r="J51" s="81"/>
      <c r="K51" s="82"/>
      <c r="L51" s="83"/>
      <c r="M51" s="106"/>
    </row>
    <row r="52" spans="1:13" x14ac:dyDescent="0.15">
      <c r="A52" s="18"/>
      <c r="B52" s="5"/>
      <c r="C52" s="4"/>
      <c r="D52" s="156"/>
      <c r="E52" s="25"/>
      <c r="F52" s="27"/>
      <c r="G52" s="149"/>
      <c r="H52" s="80"/>
      <c r="I52" s="81"/>
      <c r="J52" s="81"/>
      <c r="K52" s="81"/>
      <c r="L52" s="83"/>
      <c r="M52" s="106"/>
    </row>
    <row r="53" spans="1:13" ht="14.25" thickBot="1" x14ac:dyDescent="0.2">
      <c r="A53" s="18"/>
      <c r="B53" s="54"/>
      <c r="C53" s="54"/>
      <c r="D53" s="108">
        <v>150000</v>
      </c>
      <c r="E53" s="55">
        <f>SUM(E50:E52)</f>
        <v>302400</v>
      </c>
      <c r="F53" s="55">
        <f>SUM(F50:F52)</f>
        <v>280000</v>
      </c>
      <c r="G53" s="56">
        <f>F53/2</f>
        <v>140000</v>
      </c>
      <c r="H53" s="141"/>
      <c r="I53" s="142"/>
      <c r="J53" s="142"/>
      <c r="K53" s="142"/>
      <c r="L53" s="143"/>
      <c r="M53" s="139"/>
    </row>
    <row r="54" spans="1:13" ht="14.25" thickTop="1" x14ac:dyDescent="0.15">
      <c r="A54" s="17" t="s">
        <v>7</v>
      </c>
      <c r="B54" s="42"/>
      <c r="C54" s="42"/>
      <c r="D54" s="42"/>
      <c r="E54" s="33"/>
      <c r="F54" s="33"/>
      <c r="G54" s="32"/>
      <c r="H54" s="144"/>
      <c r="I54" s="145"/>
      <c r="J54" s="145"/>
      <c r="K54" s="145"/>
      <c r="L54" s="146"/>
      <c r="M54" s="140"/>
    </row>
    <row r="55" spans="1:13" x14ac:dyDescent="0.15">
      <c r="A55" s="18"/>
      <c r="B55" s="2" t="s">
        <v>64</v>
      </c>
      <c r="C55" s="3" t="s">
        <v>40</v>
      </c>
      <c r="D55" s="154"/>
      <c r="E55" s="24">
        <v>60000</v>
      </c>
      <c r="F55" s="26">
        <v>60000</v>
      </c>
      <c r="G55" s="150"/>
      <c r="H55" s="89"/>
      <c r="I55" s="82"/>
      <c r="J55" s="81"/>
      <c r="K55" s="81"/>
      <c r="L55" s="83"/>
      <c r="M55" s="106"/>
    </row>
    <row r="56" spans="1:13" x14ac:dyDescent="0.15">
      <c r="A56" s="18"/>
      <c r="B56" s="5" t="s">
        <v>41</v>
      </c>
      <c r="C56" s="4" t="s">
        <v>42</v>
      </c>
      <c r="D56" s="155"/>
      <c r="E56" s="25">
        <v>12720</v>
      </c>
      <c r="F56" s="27">
        <v>12720</v>
      </c>
      <c r="G56" s="148"/>
      <c r="H56" s="80"/>
      <c r="I56" s="82"/>
      <c r="J56" s="81"/>
      <c r="K56" s="81"/>
      <c r="L56" s="83"/>
      <c r="M56" s="106"/>
    </row>
    <row r="57" spans="1:13" x14ac:dyDescent="0.15">
      <c r="A57" s="18"/>
      <c r="B57" s="5" t="s">
        <v>65</v>
      </c>
      <c r="C57" s="4" t="s">
        <v>44</v>
      </c>
      <c r="D57" s="155"/>
      <c r="E57" s="25">
        <v>8000</v>
      </c>
      <c r="F57" s="27">
        <v>8000</v>
      </c>
      <c r="G57" s="148"/>
      <c r="H57" s="80"/>
      <c r="I57" s="82"/>
      <c r="J57" s="81"/>
      <c r="K57" s="81"/>
      <c r="L57" s="83"/>
      <c r="M57" s="106"/>
    </row>
    <row r="58" spans="1:13" x14ac:dyDescent="0.15">
      <c r="A58" s="18"/>
      <c r="B58" s="5" t="s">
        <v>41</v>
      </c>
      <c r="C58" s="4" t="s">
        <v>43</v>
      </c>
      <c r="D58" s="155"/>
      <c r="E58" s="25">
        <v>12720</v>
      </c>
      <c r="F58" s="27">
        <v>12720</v>
      </c>
      <c r="G58" s="148"/>
      <c r="H58" s="80"/>
      <c r="I58" s="82"/>
      <c r="J58" s="81"/>
      <c r="K58" s="81"/>
      <c r="L58" s="83"/>
      <c r="M58" s="106"/>
    </row>
    <row r="59" spans="1:13" x14ac:dyDescent="0.15">
      <c r="A59" s="18"/>
      <c r="B59" s="5" t="s">
        <v>65</v>
      </c>
      <c r="C59" s="4" t="s">
        <v>45</v>
      </c>
      <c r="D59" s="155"/>
      <c r="E59" s="25">
        <v>7000</v>
      </c>
      <c r="F59" s="27">
        <v>7000</v>
      </c>
      <c r="G59" s="148"/>
      <c r="H59" s="80"/>
      <c r="I59" s="82"/>
      <c r="J59" s="81"/>
      <c r="K59" s="81"/>
      <c r="L59" s="83"/>
      <c r="M59" s="106"/>
    </row>
    <row r="60" spans="1:13" x14ac:dyDescent="0.15">
      <c r="A60" s="18"/>
      <c r="B60" s="5" t="s">
        <v>65</v>
      </c>
      <c r="C60" s="4" t="s">
        <v>46</v>
      </c>
      <c r="D60" s="155"/>
      <c r="E60" s="25">
        <v>59983</v>
      </c>
      <c r="F60" s="27">
        <v>59983</v>
      </c>
      <c r="G60" s="148"/>
      <c r="H60" s="80"/>
      <c r="I60" s="82"/>
      <c r="J60" s="81"/>
      <c r="K60" s="81"/>
      <c r="L60" s="83"/>
      <c r="M60" s="106"/>
    </row>
    <row r="61" spans="1:13" x14ac:dyDescent="0.15">
      <c r="A61" s="18"/>
      <c r="B61" s="35"/>
      <c r="C61" s="35"/>
      <c r="D61" s="156"/>
      <c r="E61" s="48"/>
      <c r="F61" s="48"/>
      <c r="G61" s="149"/>
      <c r="H61" s="80"/>
      <c r="I61" s="82"/>
      <c r="J61" s="81"/>
      <c r="K61" s="81"/>
      <c r="L61" s="83"/>
      <c r="M61" s="106"/>
    </row>
    <row r="62" spans="1:13" ht="14.25" thickBot="1" x14ac:dyDescent="0.2">
      <c r="A62" s="18"/>
      <c r="B62" s="2"/>
      <c r="C62" s="2"/>
      <c r="D62" s="110">
        <v>100000</v>
      </c>
      <c r="E62" s="26">
        <f>SUM(E55:E61)</f>
        <v>160423</v>
      </c>
      <c r="F62" s="26">
        <f>SUM(F55:F61)</f>
        <v>160423</v>
      </c>
      <c r="G62" s="63">
        <f>F62/2</f>
        <v>80211.5</v>
      </c>
      <c r="H62" s="141"/>
      <c r="I62" s="142"/>
      <c r="J62" s="142"/>
      <c r="K62" s="142"/>
      <c r="L62" s="143"/>
      <c r="M62" s="139"/>
    </row>
    <row r="63" spans="1:13" ht="17.25" customHeight="1" thickTop="1" thickBot="1" x14ac:dyDescent="0.2">
      <c r="A63" s="64"/>
      <c r="B63" s="65" t="s">
        <v>6</v>
      </c>
      <c r="C63" s="66"/>
      <c r="D63" s="111">
        <f>D11+D37+D48+D53+D62</f>
        <v>1350000</v>
      </c>
      <c r="E63" s="67">
        <f>E11+E37+E48+E53+E62</f>
        <v>2544005</v>
      </c>
      <c r="F63" s="68">
        <f>F11+F37+F48+F53+F62</f>
        <v>2368840</v>
      </c>
      <c r="G63" s="69">
        <f>SUM(G6:G62)</f>
        <v>1184420</v>
      </c>
      <c r="H63" s="144"/>
      <c r="I63" s="145"/>
      <c r="J63" s="145"/>
      <c r="K63" s="145"/>
      <c r="L63" s="146"/>
      <c r="M63" s="140"/>
    </row>
    <row r="64" spans="1:13" ht="14.25" thickTop="1" x14ac:dyDescent="0.15">
      <c r="G64" s="30">
        <f>IF(G63&lt;3000000,ROUNDDOWN(G63,-3),3000000)</f>
        <v>1184000</v>
      </c>
      <c r="H64" s="102"/>
    </row>
    <row r="65" spans="7:8" x14ac:dyDescent="0.15">
      <c r="G65" s="29"/>
      <c r="H65" s="103"/>
    </row>
  </sheetData>
  <mergeCells count="21">
    <mergeCell ref="D6:D10"/>
    <mergeCell ref="D13:D36"/>
    <mergeCell ref="D39:D42"/>
    <mergeCell ref="D45:D47"/>
    <mergeCell ref="D50:D52"/>
    <mergeCell ref="D55:D61"/>
    <mergeCell ref="G6:G10"/>
    <mergeCell ref="G13:G36"/>
    <mergeCell ref="G39:G47"/>
    <mergeCell ref="G50:G52"/>
    <mergeCell ref="G55:G61"/>
    <mergeCell ref="M11:M12"/>
    <mergeCell ref="M37:M38"/>
    <mergeCell ref="M48:M49"/>
    <mergeCell ref="M53:M54"/>
    <mergeCell ref="M62:M63"/>
    <mergeCell ref="H11:L12"/>
    <mergeCell ref="H37:L38"/>
    <mergeCell ref="H48:L49"/>
    <mergeCell ref="H53:L54"/>
    <mergeCell ref="H62:L63"/>
  </mergeCells>
  <phoneticPr fontId="2"/>
  <pageMargins left="0.59055118110236227" right="0" top="0.62992125984251968" bottom="0.19685039370078741" header="0.51181102362204722" footer="0.23622047244094491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zoomScaleNormal="100" workbookViewId="0">
      <selection activeCell="A2" sqref="A2:F2"/>
    </sheetView>
  </sheetViews>
  <sheetFormatPr defaultRowHeight="13.5" x14ac:dyDescent="0.15"/>
  <cols>
    <col min="1" max="1" width="2.5" customWidth="1"/>
    <col min="2" max="2" width="16.5" customWidth="1"/>
    <col min="3" max="3" width="33.375" customWidth="1"/>
    <col min="4" max="6" width="10" style="71" customWidth="1"/>
    <col min="7" max="11" width="4.625" customWidth="1"/>
  </cols>
  <sheetData>
    <row r="1" spans="1:12" x14ac:dyDescent="0.15">
      <c r="A1" s="174" t="s">
        <v>92</v>
      </c>
      <c r="B1" s="174"/>
      <c r="C1" s="174"/>
      <c r="D1" s="174"/>
      <c r="E1" s="174"/>
      <c r="F1" s="174"/>
    </row>
    <row r="2" spans="1:12" x14ac:dyDescent="0.15">
      <c r="A2" s="175"/>
      <c r="B2" s="175"/>
      <c r="C2" s="175"/>
      <c r="D2" s="175"/>
      <c r="E2" s="175"/>
      <c r="F2" s="175"/>
    </row>
    <row r="3" spans="1:12" ht="17.25" x14ac:dyDescent="0.15">
      <c r="A3" s="173" t="s">
        <v>89</v>
      </c>
      <c r="B3" s="173"/>
      <c r="C3" s="173"/>
      <c r="G3" s="171" t="s">
        <v>88</v>
      </c>
      <c r="H3" s="172"/>
      <c r="I3" s="172"/>
      <c r="J3" s="172"/>
      <c r="K3" s="172"/>
    </row>
    <row r="4" spans="1:12" ht="19.5" thickBot="1" x14ac:dyDescent="0.25">
      <c r="A4" s="9"/>
      <c r="B4" s="118" t="s">
        <v>87</v>
      </c>
      <c r="C4" s="126"/>
      <c r="G4" s="171"/>
      <c r="H4" s="172"/>
      <c r="I4" s="172"/>
      <c r="J4" s="172"/>
      <c r="K4" s="172"/>
    </row>
    <row r="5" spans="1:12" ht="15" thickTop="1" thickBot="1" x14ac:dyDescent="0.2">
      <c r="A5" s="157"/>
      <c r="B5" s="178" t="s">
        <v>83</v>
      </c>
      <c r="C5" s="178" t="s">
        <v>85</v>
      </c>
      <c r="D5" s="163" t="s">
        <v>81</v>
      </c>
      <c r="E5" s="163" t="s">
        <v>82</v>
      </c>
      <c r="F5" s="165" t="s">
        <v>84</v>
      </c>
      <c r="G5" s="176" t="s">
        <v>73</v>
      </c>
      <c r="H5" s="176"/>
      <c r="I5" s="176"/>
      <c r="J5" s="177"/>
      <c r="K5" s="62"/>
    </row>
    <row r="6" spans="1:12" x14ac:dyDescent="0.15">
      <c r="A6" s="158"/>
      <c r="B6" s="179"/>
      <c r="C6" s="179"/>
      <c r="D6" s="164"/>
      <c r="E6" s="164"/>
      <c r="F6" s="166"/>
      <c r="G6" s="114" t="s">
        <v>9</v>
      </c>
      <c r="H6" s="115" t="s">
        <v>1</v>
      </c>
      <c r="I6" s="116" t="s">
        <v>75</v>
      </c>
      <c r="J6" s="117" t="s">
        <v>76</v>
      </c>
      <c r="K6" s="112" t="s">
        <v>77</v>
      </c>
      <c r="L6" s="76"/>
    </row>
    <row r="7" spans="1:12" x14ac:dyDescent="0.15">
      <c r="A7" s="121" t="s">
        <v>11</v>
      </c>
      <c r="B7" s="1"/>
      <c r="C7" s="1"/>
      <c r="D7" s="87"/>
      <c r="E7" s="87"/>
      <c r="F7" s="122"/>
      <c r="G7" s="167"/>
      <c r="H7" s="167"/>
      <c r="I7" s="167"/>
      <c r="J7" s="168"/>
      <c r="K7" s="113"/>
    </row>
    <row r="8" spans="1:12" x14ac:dyDescent="0.15">
      <c r="A8" s="123"/>
      <c r="B8" s="2"/>
      <c r="C8" s="3"/>
      <c r="D8" s="79"/>
      <c r="E8" s="79"/>
      <c r="F8" s="160"/>
      <c r="G8" s="119"/>
      <c r="H8" s="81"/>
      <c r="I8" s="82"/>
      <c r="J8" s="83"/>
      <c r="K8" s="106"/>
    </row>
    <row r="9" spans="1:12" x14ac:dyDescent="0.15">
      <c r="A9" s="123"/>
      <c r="B9" s="5"/>
      <c r="C9" s="4"/>
      <c r="D9" s="85"/>
      <c r="E9" s="85"/>
      <c r="F9" s="148"/>
      <c r="G9" s="119"/>
      <c r="H9" s="81"/>
      <c r="I9" s="82"/>
      <c r="J9" s="83"/>
      <c r="K9" s="106"/>
    </row>
    <row r="10" spans="1:12" x14ac:dyDescent="0.15">
      <c r="A10" s="123"/>
      <c r="B10" s="5"/>
      <c r="C10" s="4"/>
      <c r="D10" s="85"/>
      <c r="E10" s="85"/>
      <c r="F10" s="148"/>
      <c r="G10" s="119"/>
      <c r="H10" s="81"/>
      <c r="I10" s="82"/>
      <c r="J10" s="83"/>
      <c r="K10" s="106"/>
    </row>
    <row r="11" spans="1:12" x14ac:dyDescent="0.15">
      <c r="A11" s="123"/>
      <c r="B11" s="5"/>
      <c r="C11" s="4"/>
      <c r="D11" s="85"/>
      <c r="E11" s="85"/>
      <c r="F11" s="148"/>
      <c r="G11" s="119"/>
      <c r="H11" s="81"/>
      <c r="I11" s="82"/>
      <c r="J11" s="83"/>
      <c r="K11" s="106"/>
    </row>
    <row r="12" spans="1:12" x14ac:dyDescent="0.15">
      <c r="A12" s="123"/>
      <c r="B12" s="45"/>
      <c r="C12" s="46"/>
      <c r="D12" s="88"/>
      <c r="E12" s="88"/>
      <c r="F12" s="148"/>
      <c r="G12" s="120"/>
      <c r="H12" s="82"/>
      <c r="I12" s="82"/>
      <c r="J12" s="83"/>
      <c r="K12" s="106"/>
    </row>
    <row r="13" spans="1:12" x14ac:dyDescent="0.15">
      <c r="A13" s="123"/>
      <c r="B13" s="5"/>
      <c r="C13" s="4"/>
      <c r="D13" s="85"/>
      <c r="E13" s="85"/>
      <c r="F13" s="149"/>
      <c r="G13" s="119"/>
      <c r="H13" s="81"/>
      <c r="I13" s="82"/>
      <c r="J13" s="83"/>
      <c r="K13" s="106"/>
    </row>
    <row r="14" spans="1:12" ht="14.25" thickBot="1" x14ac:dyDescent="0.2">
      <c r="A14" s="123"/>
      <c r="B14" s="5"/>
      <c r="C14" s="86" t="s">
        <v>67</v>
      </c>
      <c r="D14" s="127">
        <f>SUM(D8:D13)</f>
        <v>0</v>
      </c>
      <c r="E14" s="127">
        <f>SUM(E8:E13)</f>
        <v>0</v>
      </c>
      <c r="F14" s="128">
        <f>E14*2/3</f>
        <v>0</v>
      </c>
      <c r="G14" s="169"/>
      <c r="H14" s="169"/>
      <c r="I14" s="169"/>
      <c r="J14" s="170"/>
      <c r="K14" s="139"/>
    </row>
    <row r="15" spans="1:12" ht="14.25" thickTop="1" x14ac:dyDescent="0.15">
      <c r="A15" s="121" t="s">
        <v>86</v>
      </c>
      <c r="B15" s="1"/>
      <c r="C15" s="1"/>
      <c r="D15" s="87"/>
      <c r="E15" s="87"/>
      <c r="F15" s="122"/>
      <c r="G15" s="167"/>
      <c r="H15" s="167"/>
      <c r="I15" s="167"/>
      <c r="J15" s="168"/>
      <c r="K15" s="140"/>
    </row>
    <row r="16" spans="1:12" x14ac:dyDescent="0.15">
      <c r="A16" s="123"/>
      <c r="B16" s="2"/>
      <c r="C16" s="3"/>
      <c r="D16" s="90"/>
      <c r="E16" s="91"/>
      <c r="F16" s="160"/>
      <c r="G16" s="119"/>
      <c r="H16" s="81"/>
      <c r="I16" s="82"/>
      <c r="J16" s="83"/>
      <c r="K16" s="106"/>
    </row>
    <row r="17" spans="1:11" x14ac:dyDescent="0.15">
      <c r="A17" s="123"/>
      <c r="B17" s="5"/>
      <c r="C17" s="4"/>
      <c r="D17" s="92"/>
      <c r="E17" s="93"/>
      <c r="F17" s="161"/>
      <c r="G17" s="119"/>
      <c r="H17" s="81"/>
      <c r="I17" s="82"/>
      <c r="J17" s="83"/>
      <c r="K17" s="106"/>
    </row>
    <row r="18" spans="1:11" x14ac:dyDescent="0.15">
      <c r="A18" s="123"/>
      <c r="B18" s="5"/>
      <c r="C18" s="4"/>
      <c r="D18" s="92"/>
      <c r="E18" s="93"/>
      <c r="F18" s="161"/>
      <c r="G18" s="119"/>
      <c r="H18" s="81"/>
      <c r="I18" s="82"/>
      <c r="J18" s="83"/>
      <c r="K18" s="106"/>
    </row>
    <row r="19" spans="1:11" x14ac:dyDescent="0.15">
      <c r="A19" s="123"/>
      <c r="B19" s="5"/>
      <c r="C19" s="4"/>
      <c r="D19" s="92"/>
      <c r="E19" s="93"/>
      <c r="F19" s="161"/>
      <c r="G19" s="119"/>
      <c r="H19" s="81"/>
      <c r="I19" s="82"/>
      <c r="J19" s="83"/>
      <c r="K19" s="106"/>
    </row>
    <row r="20" spans="1:11" x14ac:dyDescent="0.15">
      <c r="A20" s="123"/>
      <c r="B20" s="5"/>
      <c r="C20" s="4"/>
      <c r="D20" s="92"/>
      <c r="E20" s="93"/>
      <c r="F20" s="148"/>
      <c r="G20" s="119"/>
      <c r="H20" s="81"/>
      <c r="I20" s="82"/>
      <c r="J20" s="83"/>
      <c r="K20" s="106"/>
    </row>
    <row r="21" spans="1:11" x14ac:dyDescent="0.15">
      <c r="A21" s="123"/>
      <c r="B21" s="5"/>
      <c r="C21" s="4"/>
      <c r="D21" s="92"/>
      <c r="E21" s="93"/>
      <c r="F21" s="148"/>
      <c r="G21" s="119"/>
      <c r="H21" s="81"/>
      <c r="I21" s="82"/>
      <c r="J21" s="83"/>
      <c r="K21" s="106"/>
    </row>
    <row r="22" spans="1:11" x14ac:dyDescent="0.15">
      <c r="A22" s="123"/>
      <c r="B22" s="5"/>
      <c r="C22" s="4"/>
      <c r="D22" s="92"/>
      <c r="E22" s="93"/>
      <c r="F22" s="148"/>
      <c r="G22" s="119"/>
      <c r="H22" s="81"/>
      <c r="I22" s="82"/>
      <c r="J22" s="83"/>
      <c r="K22" s="107"/>
    </row>
    <row r="23" spans="1:11" x14ac:dyDescent="0.15">
      <c r="A23" s="123"/>
      <c r="B23" s="5"/>
      <c r="C23" s="4"/>
      <c r="D23" s="85"/>
      <c r="E23" s="95"/>
      <c r="F23" s="149"/>
      <c r="G23" s="119"/>
      <c r="H23" s="81"/>
      <c r="I23" s="82"/>
      <c r="J23" s="83"/>
      <c r="K23" s="106"/>
    </row>
    <row r="24" spans="1:11" ht="14.25" thickBot="1" x14ac:dyDescent="0.2">
      <c r="A24" s="123"/>
      <c r="B24" s="4"/>
      <c r="C24" s="86" t="s">
        <v>67</v>
      </c>
      <c r="D24" s="127">
        <f>SUM(D16:D23)</f>
        <v>0</v>
      </c>
      <c r="E24" s="127">
        <f>SUM(E16:E23)</f>
        <v>0</v>
      </c>
      <c r="F24" s="128">
        <f>E24*2/3</f>
        <v>0</v>
      </c>
      <c r="G24" s="142"/>
      <c r="H24" s="142"/>
      <c r="I24" s="142"/>
      <c r="J24" s="143"/>
      <c r="K24" s="139"/>
    </row>
    <row r="25" spans="1:11" ht="14.25" thickTop="1" x14ac:dyDescent="0.15">
      <c r="A25" s="121" t="s">
        <v>78</v>
      </c>
      <c r="B25" s="1"/>
      <c r="C25" s="1"/>
      <c r="D25" s="87"/>
      <c r="E25" s="87"/>
      <c r="F25" s="122"/>
      <c r="G25" s="145"/>
      <c r="H25" s="145"/>
      <c r="I25" s="145"/>
      <c r="J25" s="146"/>
      <c r="K25" s="140"/>
    </row>
    <row r="26" spans="1:11" x14ac:dyDescent="0.15">
      <c r="A26" s="123"/>
      <c r="B26" s="41"/>
      <c r="C26" s="3"/>
      <c r="D26" s="78"/>
      <c r="E26" s="79"/>
      <c r="F26" s="160"/>
      <c r="G26" s="119"/>
      <c r="H26" s="81"/>
      <c r="I26" s="82"/>
      <c r="J26" s="83"/>
      <c r="K26" s="106"/>
    </row>
    <row r="27" spans="1:11" x14ac:dyDescent="0.15">
      <c r="A27" s="123"/>
      <c r="B27" s="96"/>
      <c r="C27" s="4"/>
      <c r="D27" s="84"/>
      <c r="E27" s="85"/>
      <c r="F27" s="161"/>
      <c r="G27" s="119"/>
      <c r="H27" s="81"/>
      <c r="I27" s="82"/>
      <c r="J27" s="83"/>
      <c r="K27" s="106"/>
    </row>
    <row r="28" spans="1:11" x14ac:dyDescent="0.15">
      <c r="A28" s="123"/>
      <c r="B28" s="96"/>
      <c r="C28" s="4"/>
      <c r="D28" s="84"/>
      <c r="E28" s="85"/>
      <c r="F28" s="161"/>
      <c r="G28" s="119"/>
      <c r="H28" s="81"/>
      <c r="I28" s="82"/>
      <c r="J28" s="83"/>
      <c r="K28" s="106"/>
    </row>
    <row r="29" spans="1:11" x14ac:dyDescent="0.15">
      <c r="A29" s="123"/>
      <c r="B29" s="96"/>
      <c r="C29" s="4"/>
      <c r="D29" s="84"/>
      <c r="E29" s="85"/>
      <c r="F29" s="161"/>
      <c r="G29" s="119"/>
      <c r="H29" s="81"/>
      <c r="I29" s="82"/>
      <c r="J29" s="83"/>
      <c r="K29" s="106"/>
    </row>
    <row r="30" spans="1:11" x14ac:dyDescent="0.15">
      <c r="A30" s="123"/>
      <c r="B30" s="96"/>
      <c r="C30" s="4"/>
      <c r="D30" s="84"/>
      <c r="E30" s="85"/>
      <c r="F30" s="161"/>
      <c r="G30" s="119"/>
      <c r="H30" s="81"/>
      <c r="I30" s="82"/>
      <c r="J30" s="83"/>
      <c r="K30" s="106"/>
    </row>
    <row r="31" spans="1:11" x14ac:dyDescent="0.15">
      <c r="A31" s="123"/>
      <c r="B31" s="96"/>
      <c r="C31" s="4"/>
      <c r="D31" s="84"/>
      <c r="E31" s="85"/>
      <c r="F31" s="161"/>
      <c r="G31" s="119"/>
      <c r="H31" s="81"/>
      <c r="I31" s="82"/>
      <c r="J31" s="83"/>
      <c r="K31" s="106"/>
    </row>
    <row r="32" spans="1:11" x14ac:dyDescent="0.15">
      <c r="A32" s="123"/>
      <c r="B32" s="96"/>
      <c r="C32" s="4"/>
      <c r="D32" s="84"/>
      <c r="E32" s="85"/>
      <c r="F32" s="161"/>
      <c r="G32" s="119"/>
      <c r="H32" s="81"/>
      <c r="I32" s="82"/>
      <c r="J32" s="83"/>
      <c r="K32" s="106"/>
    </row>
    <row r="33" spans="1:11" x14ac:dyDescent="0.15">
      <c r="A33" s="123"/>
      <c r="B33" s="96"/>
      <c r="C33" s="4"/>
      <c r="D33" s="84"/>
      <c r="E33" s="85"/>
      <c r="F33" s="148"/>
      <c r="G33" s="119"/>
      <c r="H33" s="81"/>
      <c r="I33" s="82"/>
      <c r="J33" s="83"/>
      <c r="K33" s="106"/>
    </row>
    <row r="34" spans="1:11" x14ac:dyDescent="0.15">
      <c r="A34" s="123"/>
      <c r="B34" s="96"/>
      <c r="C34" s="4"/>
      <c r="D34" s="84"/>
      <c r="E34" s="85"/>
      <c r="F34" s="148"/>
      <c r="G34" s="119"/>
      <c r="H34" s="81"/>
      <c r="I34" s="82"/>
      <c r="J34" s="83"/>
      <c r="K34" s="106"/>
    </row>
    <row r="35" spans="1:11" x14ac:dyDescent="0.15">
      <c r="A35" s="123"/>
      <c r="B35" s="5"/>
      <c r="C35" s="4"/>
      <c r="D35" s="84"/>
      <c r="E35" s="85"/>
      <c r="F35" s="149"/>
      <c r="G35" s="119"/>
      <c r="H35" s="81"/>
      <c r="I35" s="81"/>
      <c r="J35" s="83"/>
      <c r="K35" s="106"/>
    </row>
    <row r="36" spans="1:11" ht="14.25" thickBot="1" x14ac:dyDescent="0.2">
      <c r="A36" s="123"/>
      <c r="B36" s="5"/>
      <c r="C36" s="86" t="s">
        <v>67</v>
      </c>
      <c r="D36" s="129">
        <f>SUM(D26:D35)</f>
        <v>0</v>
      </c>
      <c r="E36" s="127">
        <f>SUM(E25:E35)</f>
        <v>0</v>
      </c>
      <c r="F36" s="128">
        <f>E36*2/3</f>
        <v>0</v>
      </c>
      <c r="G36" s="142"/>
      <c r="H36" s="142"/>
      <c r="I36" s="142"/>
      <c r="J36" s="143"/>
      <c r="K36" s="139"/>
    </row>
    <row r="37" spans="1:11" ht="14.25" thickTop="1" x14ac:dyDescent="0.15">
      <c r="A37" s="121" t="s">
        <v>12</v>
      </c>
      <c r="B37" s="1"/>
      <c r="C37" s="1"/>
      <c r="D37" s="87"/>
      <c r="E37" s="87"/>
      <c r="F37" s="122"/>
      <c r="G37" s="145"/>
      <c r="H37" s="145"/>
      <c r="I37" s="145"/>
      <c r="J37" s="146"/>
      <c r="K37" s="159"/>
    </row>
    <row r="38" spans="1:11" x14ac:dyDescent="0.15">
      <c r="A38" s="123"/>
      <c r="B38" s="41"/>
      <c r="C38" s="3"/>
      <c r="D38" s="78"/>
      <c r="E38" s="79"/>
      <c r="F38" s="160"/>
      <c r="G38" s="120"/>
      <c r="H38" s="81"/>
      <c r="I38" s="81"/>
      <c r="J38" s="83"/>
      <c r="K38" s="159"/>
    </row>
    <row r="39" spans="1:11" x14ac:dyDescent="0.15">
      <c r="A39" s="123"/>
      <c r="B39" s="96"/>
      <c r="C39" s="4"/>
      <c r="D39" s="84"/>
      <c r="E39" s="85"/>
      <c r="F39" s="161"/>
      <c r="G39" s="120"/>
      <c r="H39" s="81"/>
      <c r="I39" s="81"/>
      <c r="J39" s="83"/>
      <c r="K39" s="159"/>
    </row>
    <row r="40" spans="1:11" x14ac:dyDescent="0.15">
      <c r="A40" s="123"/>
      <c r="B40" s="96"/>
      <c r="C40" s="4"/>
      <c r="D40" s="84"/>
      <c r="E40" s="85"/>
      <c r="F40" s="161"/>
      <c r="G40" s="120"/>
      <c r="H40" s="81"/>
      <c r="I40" s="81"/>
      <c r="J40" s="83"/>
      <c r="K40" s="159"/>
    </row>
    <row r="41" spans="1:11" x14ac:dyDescent="0.15">
      <c r="A41" s="123"/>
      <c r="B41" s="96"/>
      <c r="C41" s="4"/>
      <c r="D41" s="84"/>
      <c r="E41" s="85"/>
      <c r="F41" s="148"/>
      <c r="G41" s="120"/>
      <c r="H41" s="81"/>
      <c r="I41" s="81"/>
      <c r="J41" s="83"/>
      <c r="K41" s="159"/>
    </row>
    <row r="42" spans="1:11" x14ac:dyDescent="0.15">
      <c r="A42" s="123"/>
      <c r="B42" s="96"/>
      <c r="C42" s="4"/>
      <c r="D42" s="84"/>
      <c r="E42" s="85"/>
      <c r="F42" s="148"/>
      <c r="G42" s="120"/>
      <c r="H42" s="81"/>
      <c r="I42" s="81"/>
      <c r="J42" s="83"/>
      <c r="K42" s="159"/>
    </row>
    <row r="43" spans="1:11" x14ac:dyDescent="0.15">
      <c r="A43" s="123"/>
      <c r="B43" s="5"/>
      <c r="C43" s="4"/>
      <c r="D43" s="84"/>
      <c r="E43" s="85"/>
      <c r="F43" s="149"/>
      <c r="G43" s="120"/>
      <c r="H43" s="81"/>
      <c r="I43" s="81"/>
      <c r="J43" s="83"/>
      <c r="K43" s="159"/>
    </row>
    <row r="44" spans="1:11" ht="14.25" thickBot="1" x14ac:dyDescent="0.2">
      <c r="A44" s="123"/>
      <c r="B44" s="5"/>
      <c r="C44" s="86" t="s">
        <v>67</v>
      </c>
      <c r="D44" s="129">
        <f>SUM(D38:D43)</f>
        <v>0</v>
      </c>
      <c r="E44" s="127">
        <f>SUM(E38:E43)</f>
        <v>0</v>
      </c>
      <c r="F44" s="128">
        <f>E44*2/3</f>
        <v>0</v>
      </c>
      <c r="G44" s="142"/>
      <c r="H44" s="142"/>
      <c r="I44" s="142"/>
      <c r="J44" s="143"/>
      <c r="K44" s="159"/>
    </row>
    <row r="45" spans="1:11" ht="14.25" thickTop="1" x14ac:dyDescent="0.15">
      <c r="A45" s="121" t="s">
        <v>7</v>
      </c>
      <c r="B45" s="42"/>
      <c r="C45" s="42"/>
      <c r="D45" s="97"/>
      <c r="E45" s="97"/>
      <c r="F45" s="124"/>
      <c r="G45" s="145"/>
      <c r="H45" s="145"/>
      <c r="I45" s="145"/>
      <c r="J45" s="146"/>
      <c r="K45" s="140"/>
    </row>
    <row r="46" spans="1:11" x14ac:dyDescent="0.15">
      <c r="A46" s="123"/>
      <c r="B46" s="2"/>
      <c r="C46" s="3"/>
      <c r="D46" s="78"/>
      <c r="E46" s="98"/>
      <c r="F46" s="162"/>
      <c r="G46" s="120"/>
      <c r="H46" s="81"/>
      <c r="I46" s="81"/>
      <c r="J46" s="83"/>
      <c r="K46" s="106"/>
    </row>
    <row r="47" spans="1:11" x14ac:dyDescent="0.15">
      <c r="A47" s="123"/>
      <c r="B47" s="5"/>
      <c r="C47" s="4"/>
      <c r="D47" s="84"/>
      <c r="E47" s="99"/>
      <c r="F47" s="148"/>
      <c r="G47" s="120"/>
      <c r="H47" s="81"/>
      <c r="I47" s="81"/>
      <c r="J47" s="83"/>
      <c r="K47" s="106"/>
    </row>
    <row r="48" spans="1:11" x14ac:dyDescent="0.15">
      <c r="A48" s="123"/>
      <c r="B48" s="100"/>
      <c r="C48" s="4"/>
      <c r="D48" s="84"/>
      <c r="E48" s="85"/>
      <c r="F48" s="148"/>
      <c r="G48" s="120"/>
      <c r="H48" s="81"/>
      <c r="I48" s="81"/>
      <c r="J48" s="83"/>
      <c r="K48" s="106"/>
    </row>
    <row r="49" spans="1:11" x14ac:dyDescent="0.15">
      <c r="A49" s="123"/>
      <c r="B49" s="100"/>
      <c r="C49" s="4"/>
      <c r="D49" s="84"/>
      <c r="E49" s="85"/>
      <c r="F49" s="148"/>
      <c r="G49" s="120"/>
      <c r="H49" s="81"/>
      <c r="I49" s="81"/>
      <c r="J49" s="83"/>
      <c r="K49" s="106"/>
    </row>
    <row r="50" spans="1:11" x14ac:dyDescent="0.15">
      <c r="A50" s="123"/>
      <c r="B50" s="101"/>
      <c r="C50" s="4"/>
      <c r="D50" s="84"/>
      <c r="E50" s="85"/>
      <c r="F50" s="149"/>
      <c r="G50" s="120"/>
      <c r="H50" s="81"/>
      <c r="I50" s="81"/>
      <c r="J50" s="83"/>
      <c r="K50" s="106"/>
    </row>
    <row r="51" spans="1:11" ht="14.25" thickBot="1" x14ac:dyDescent="0.2">
      <c r="A51" s="123"/>
      <c r="B51" s="5"/>
      <c r="C51" s="104" t="s">
        <v>67</v>
      </c>
      <c r="D51" s="130">
        <f>SUM(D46:D50)</f>
        <v>0</v>
      </c>
      <c r="E51" s="131">
        <f>SUM(E46:E50)</f>
        <v>0</v>
      </c>
      <c r="F51" s="132">
        <f>E51*2/3</f>
        <v>0</v>
      </c>
      <c r="G51" s="142"/>
      <c r="H51" s="142"/>
      <c r="I51" s="142"/>
      <c r="J51" s="143"/>
      <c r="K51" s="139"/>
    </row>
    <row r="52" spans="1:11" ht="15" thickTop="1" thickBot="1" x14ac:dyDescent="0.2">
      <c r="A52" s="125"/>
      <c r="B52" s="65" t="s">
        <v>6</v>
      </c>
      <c r="C52" s="137" t="s">
        <v>91</v>
      </c>
      <c r="D52" s="138">
        <f>D14+D24+D36+D44+D51</f>
        <v>0</v>
      </c>
      <c r="E52" s="133">
        <f>E14+E24+E36+E44+E51</f>
        <v>0</v>
      </c>
      <c r="F52" s="134">
        <f>F14+F24+F36+F44+F51</f>
        <v>0</v>
      </c>
      <c r="G52" s="145"/>
      <c r="H52" s="145"/>
      <c r="I52" s="145"/>
      <c r="J52" s="146"/>
      <c r="K52" s="140"/>
    </row>
    <row r="53" spans="1:11" ht="18" customHeight="1" thickTop="1" x14ac:dyDescent="0.15">
      <c r="D53" s="135"/>
      <c r="E53" s="136" t="s">
        <v>90</v>
      </c>
      <c r="F53" s="135">
        <f>IF(F52&lt;500000,ROUNDDOWN(F52,-3),500000)</f>
        <v>0</v>
      </c>
    </row>
    <row r="54" spans="1:11" x14ac:dyDescent="0.15">
      <c r="F54" s="103"/>
    </row>
  </sheetData>
  <mergeCells count="26">
    <mergeCell ref="G3:K4"/>
    <mergeCell ref="G36:J37"/>
    <mergeCell ref="G44:J45"/>
    <mergeCell ref="A3:C3"/>
    <mergeCell ref="A1:F1"/>
    <mergeCell ref="A2:F2"/>
    <mergeCell ref="G5:J5"/>
    <mergeCell ref="F38:F43"/>
    <mergeCell ref="B5:B6"/>
    <mergeCell ref="C5:C6"/>
    <mergeCell ref="E5:E6"/>
    <mergeCell ref="F5:F6"/>
    <mergeCell ref="G51:J52"/>
    <mergeCell ref="G7:J7"/>
    <mergeCell ref="G14:J15"/>
    <mergeCell ref="G24:J25"/>
    <mergeCell ref="A5:A6"/>
    <mergeCell ref="K51:K52"/>
    <mergeCell ref="K36:K45"/>
    <mergeCell ref="K24:K25"/>
    <mergeCell ref="K14:K15"/>
    <mergeCell ref="F8:F13"/>
    <mergeCell ref="F16:F23"/>
    <mergeCell ref="F26:F35"/>
    <mergeCell ref="F46:F50"/>
    <mergeCell ref="D5:D6"/>
  </mergeCells>
  <phoneticPr fontId="2"/>
  <printOptions horizontalCentered="1"/>
  <pageMargins left="0.59055118110236227" right="0.39370078740157483" top="0.82677165354330717" bottom="0.19685039370078741" header="0.51181102362204722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【記入例】</vt:lpstr>
      <vt:lpstr>(参考様式第２号)事業費集計表</vt:lpstr>
      <vt:lpstr>'(参考様式第２号)事業費集計表'!Print_Area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jibasan</dc:creator>
  <cp:lastModifiedBy>jibasan</cp:lastModifiedBy>
  <cp:lastPrinted>2022-09-01T02:05:39Z</cp:lastPrinted>
  <dcterms:created xsi:type="dcterms:W3CDTF">1997-01-08T22:48:59Z</dcterms:created>
  <dcterms:modified xsi:type="dcterms:W3CDTF">2023-10-17T23:29:22Z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1883143000</vt:i4>
  </property>
  <property fmtid="{D5CDD505-2E9C-101B-9397-08002B2CF9AE}" pid="3" name="_EmailSubject">
    <vt:lpwstr>今治市産業情報課　藤井です</vt:lpwstr>
  </property>
  <property fmtid="{D5CDD505-2E9C-101B-9397-08002B2CF9AE}" pid="4" name="_AuthorEmail">
    <vt:lpwstr>koabechi@dokidoki.ne.jp</vt:lpwstr>
  </property>
  <property fmtid="{D5CDD505-2E9C-101B-9397-08002B2CF9AE}" pid="5" name="_AuthorEmailDisplayName">
    <vt:lpwstr>kouichi abe</vt:lpwstr>
  </property>
  <property fmtid="{D5CDD505-2E9C-101B-9397-08002B2CF9AE}" pid="6" name="_ReviewingToolsShownOnce">
    <vt:lpwstr/>
  </property>
</Properties>
</file>